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180" tabRatio="601" firstSheet="2" activeTab="5"/>
  </bookViews>
  <sheets>
    <sheet name="BILANCI 12 (Hyrje)." sheetId="1" r:id="rId1"/>
    <sheet name="Aktivi detajuar 12 " sheetId="2" r:id="rId2"/>
    <sheet name="Pasivi i detajauar 12 " sheetId="3" r:id="rId3"/>
    <sheet name="Fitim-12 Sipas Natyres" sheetId="4" r:id="rId4"/>
    <sheet name="Fitim-12 Sipas Funksioneve" sheetId="5" r:id="rId5"/>
    <sheet name="Pasq.  fluks. mon.- direkte" sheetId="6" r:id="rId6"/>
    <sheet name="Kapitali" sheetId="7" r:id="rId7"/>
    <sheet name="Shenime 1" sheetId="8" r:id="rId8"/>
    <sheet name="Shenime 2" sheetId="9" r:id="rId9"/>
  </sheets>
  <definedNames>
    <definedName name="_xlnm.Print_Area" localSheetId="1">'Aktivi detajuar 12 '!$A$2:$F$58</definedName>
    <definedName name="_xlnm.Print_Area" localSheetId="4">'Fitim-12 Sipas Funksioneve'!#REF!</definedName>
    <definedName name="_xlnm.Print_Area" localSheetId="3">'Fitim-12 Sipas Natyres'!#REF!</definedName>
    <definedName name="_xlnm.Print_Area" localSheetId="2">'Pasivi i detajauar 12 '!$A$1:$F$47</definedName>
    <definedName name="_xlnm.Print_Area" localSheetId="5">'Pasq.  fluks. mon.- direkte'!#REF!</definedName>
    <definedName name="_xlnm.Print_Titles" localSheetId="7">'Shenime 1'!$2:$4</definedName>
  </definedNames>
  <calcPr fullCalcOnLoad="1"/>
</workbook>
</file>

<file path=xl/comments6.xml><?xml version="1.0" encoding="utf-8"?>
<comments xmlns="http://schemas.openxmlformats.org/spreadsheetml/2006/main">
  <authors>
    <author>klienti </author>
    <author>IT</author>
  </authors>
  <commentList>
    <comment ref="D3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411</t>
        </r>
      </text>
    </comment>
    <comment ref="D4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401 =- (Celja)</t>
        </r>
      </text>
    </comment>
    <comment ref="D6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431+432+4421</t>
        </r>
      </text>
    </comment>
    <comment ref="D9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661</t>
        </r>
      </text>
    </comment>
    <comment ref="D18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1057432-725000
DIG NGA VITI I MEPARSHEM </t>
        </r>
      </text>
    </comment>
    <comment ref="D8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te ardh-humbje nga konvertimi</t>
        </r>
      </text>
    </comment>
    <comment ref="D5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421-Celja</t>
        </r>
      </text>
    </comment>
    <comment ref="D10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444</t>
        </r>
      </text>
    </comment>
    <comment ref="D11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445</t>
        </r>
      </text>
    </comment>
    <comment ref="D12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449</t>
        </r>
      </text>
    </comment>
    <comment ref="D13" authorId="1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SHP TE NDRYSHME -DIETA</t>
        </r>
      </text>
    </comment>
    <comment ref="E3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411</t>
        </r>
      </text>
    </comment>
    <comment ref="E4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401 =- (Celja)</t>
        </r>
      </text>
    </comment>
    <comment ref="E5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421-Celja</t>
        </r>
      </text>
    </comment>
    <comment ref="E6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431+432+4421</t>
        </r>
      </text>
    </comment>
    <comment ref="E7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467 TURI diferenca-celjen</t>
        </r>
      </text>
    </comment>
    <comment ref="E8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te ardh-humbje nga konvertimi</t>
        </r>
      </text>
    </comment>
    <comment ref="E10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444</t>
        </r>
      </text>
    </comment>
    <comment ref="E11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445</t>
        </r>
      </text>
    </comment>
    <comment ref="E12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449</t>
        </r>
      </text>
    </comment>
    <comment ref="E13" authorId="1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SHP TE NDRYSHME -DIETA</t>
        </r>
      </text>
    </comment>
    <comment ref="E18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1057432-725000
DIG NGA VITI I MEPARSHEM </t>
        </r>
      </text>
    </comment>
  </commentList>
</comments>
</file>

<file path=xl/sharedStrings.xml><?xml version="1.0" encoding="utf-8"?>
<sst xmlns="http://schemas.openxmlformats.org/spreadsheetml/2006/main" count="389" uniqueCount="281">
  <si>
    <t>B I L A N C I</t>
  </si>
  <si>
    <t>II</t>
  </si>
  <si>
    <t>III</t>
  </si>
  <si>
    <t xml:space="preserve"> </t>
  </si>
  <si>
    <t>I</t>
  </si>
  <si>
    <t>Rezerva ligjore</t>
  </si>
  <si>
    <t>Rezerva statutore</t>
  </si>
  <si>
    <t>Rezerva te tjera</t>
  </si>
  <si>
    <t>AKTIVET</t>
  </si>
  <si>
    <t>Shenime</t>
  </si>
  <si>
    <t>AKTIVET AFATSHKURTERA</t>
  </si>
  <si>
    <t>Aktive monetare</t>
  </si>
  <si>
    <t>Derivative dhe aktive te mbajtura per tregtim</t>
  </si>
  <si>
    <t>Totali 2</t>
  </si>
  <si>
    <t>Aktive te tjera financiare afatshkurtera</t>
  </si>
  <si>
    <t>Totali 3</t>
  </si>
  <si>
    <t>Inventari</t>
  </si>
  <si>
    <t>Totali 4</t>
  </si>
  <si>
    <t>Aktive biologjike afatshkurtera</t>
  </si>
  <si>
    <t xml:space="preserve">Aktive afatshkurtera te mbajtura per shitje </t>
  </si>
  <si>
    <t xml:space="preserve">Paragimet dhe shpenzimet e shtyra </t>
  </si>
  <si>
    <t>Totali I Aktiveve Afatshkurtera (I)</t>
  </si>
  <si>
    <t>AKTIVET AFATGJATA</t>
  </si>
  <si>
    <t>Totali 1</t>
  </si>
  <si>
    <t xml:space="preserve">Investimet financiare afatgjata </t>
  </si>
  <si>
    <t>Aktive biologjike afatgjata</t>
  </si>
  <si>
    <t>Aktive afatgjata jomateriale</t>
  </si>
  <si>
    <t>Aktive te tjera afatgjata</t>
  </si>
  <si>
    <t>Kapitali aksionar i papaguar</t>
  </si>
  <si>
    <t>Totali i aktiveve Afatgjata (II)</t>
  </si>
  <si>
    <t>TOTALI I AKTIVEVE (I+II)</t>
  </si>
  <si>
    <t>DETYRIMET DHE KAPITALI</t>
  </si>
  <si>
    <t>DETYRIMET  AFATSHKURTERA</t>
  </si>
  <si>
    <t>Derivativet</t>
  </si>
  <si>
    <t>Huamarrjet</t>
  </si>
  <si>
    <t>Huate dhe parapagimet</t>
  </si>
  <si>
    <t xml:space="preserve">Grantet dhe te ardhurat e shtyra </t>
  </si>
  <si>
    <t>Provizionet afatshkurtera</t>
  </si>
  <si>
    <t>Totali i detyrimeve afatshkurtera (I)</t>
  </si>
  <si>
    <t>DETYRIMET AFATGJATA</t>
  </si>
  <si>
    <t>Huate afatgjata</t>
  </si>
  <si>
    <t>Provizionet afatgjata</t>
  </si>
  <si>
    <t>Totali i detyrimeve afatgjata (II)</t>
  </si>
  <si>
    <t>KAPITALI</t>
  </si>
  <si>
    <t>Kapitali aksionar</t>
  </si>
  <si>
    <t>Primi i aksionit</t>
  </si>
  <si>
    <t>Njesite ose aksionet e thesarit (negative)</t>
  </si>
  <si>
    <t>Fitimet te pashperndara</t>
  </si>
  <si>
    <t>Fitimi (humbja) e vitit financiar</t>
  </si>
  <si>
    <t>Totali i kapitalit (III)</t>
  </si>
  <si>
    <t>TOTALI I DETYRIMEVE KAPITALIT (I,II,III)</t>
  </si>
  <si>
    <t>Lendet e para</t>
  </si>
  <si>
    <t>Prodhim ne proces</t>
  </si>
  <si>
    <t>Produkte te gatshme</t>
  </si>
  <si>
    <t>Mallra per rishitje</t>
  </si>
  <si>
    <t>Parapagesat per furnizime</t>
  </si>
  <si>
    <t>Pjesmarrje te tjera ne njesi te kontrolluara(vetem ne PF)</t>
  </si>
  <si>
    <t>Aksione dhe investime te tjera ne pjesmarrje</t>
  </si>
  <si>
    <t>Aksione dhe letra te tjera me vlere</t>
  </si>
  <si>
    <t>Llogari / Kerkesa te arketueshme afatgjata</t>
  </si>
  <si>
    <t>Toka</t>
  </si>
  <si>
    <t>Ndertesa</t>
  </si>
  <si>
    <t>Makineri dhe pajisje</t>
  </si>
  <si>
    <t>Shpenzimet e zhvillimit</t>
  </si>
  <si>
    <t>Aktive te tjera afatgjata jomateriale</t>
  </si>
  <si>
    <t>Emri i mire</t>
  </si>
  <si>
    <t>Huate dhe obligacionet afatshkurtra</t>
  </si>
  <si>
    <t>Kthimet/ripagesat e huave afatgjata</t>
  </si>
  <si>
    <t>Bono te konvertueshme</t>
  </si>
  <si>
    <t>Te pagueshme ndaj furnitorve</t>
  </si>
  <si>
    <t>Te pagueshme ndaj punonjesve</t>
  </si>
  <si>
    <t>Hua,bono dhe detyrime nga qeraja financiare</t>
  </si>
  <si>
    <t>Bonot e konvertueshme</t>
  </si>
  <si>
    <t>(Bazuar ne klasifikimin e Shpenzimeve sipas Natyres)</t>
  </si>
  <si>
    <t>Pershkrimi i elementeve</t>
  </si>
  <si>
    <t>Referencat Nr llog.</t>
  </si>
  <si>
    <t>Shitjet neto</t>
  </si>
  <si>
    <t>701-705</t>
  </si>
  <si>
    <t>Te ardhura  te tjera nga veprimtarite e shfrytezimit</t>
  </si>
  <si>
    <t xml:space="preserve">Ndryshimet ne inventarin e produkteve te gatshme dhe prodhimit ne proces </t>
  </si>
  <si>
    <t>Kosto e punes</t>
  </si>
  <si>
    <t>Amortizimet dhe zhvlersimet</t>
  </si>
  <si>
    <t xml:space="preserve">  - Pagat e personelit</t>
  </si>
  <si>
    <t xml:space="preserve">  - Shpenzimet per sigurimet shoqerore dhe shendetsore</t>
  </si>
  <si>
    <t>Fitimet (humbjet) nga kursi i kembimit</t>
  </si>
  <si>
    <t>Fitimi (humbja)neto e vitit  financiar (14-15)</t>
  </si>
  <si>
    <t>Elementet e pasqyrave te konsoliduara</t>
  </si>
  <si>
    <t>763, 764,  765, 664, 665</t>
  </si>
  <si>
    <t>762, 662</t>
  </si>
  <si>
    <t>761, 661</t>
  </si>
  <si>
    <t>PASQYRA E TE ARDHURAVE DHE SHPENZIMEVE</t>
  </si>
  <si>
    <t>Nr.</t>
  </si>
  <si>
    <t>(Bazuar ne klasifikimin e Shpenzimeve sipas Funksioneve)</t>
  </si>
  <si>
    <t>Fitimi (humbja) bruto (1-2)</t>
  </si>
  <si>
    <t xml:space="preserve">Shpenzimet e shitjes </t>
  </si>
  <si>
    <t xml:space="preserve">Shpenzimet administrative </t>
  </si>
  <si>
    <t>Te ardhurat e tjera nga veprimtarite e shfrytezimit</t>
  </si>
  <si>
    <t>Fitimi (humbja) nga veprimtarite e shfrytezimit</t>
  </si>
  <si>
    <t>Totali i te ardhura  dhe shpenzime financiare                (11.1+/-11.2+/-11.3+/-11.4)</t>
  </si>
  <si>
    <t>Fitimi dhe humbja para tatimit (8+/-12)</t>
  </si>
  <si>
    <t>Fitimi (humbja)neto e vitit  financiar (13-14)</t>
  </si>
  <si>
    <t>Te ardhurat  dhe shpenzimet financiare nga njesite e kontrolluara</t>
  </si>
  <si>
    <t>Te ardhurat  dhe shpenzimet financiare nga pjesmarrjet</t>
  </si>
  <si>
    <t>Te ardhurat  dhe shpenzimet financiare</t>
  </si>
  <si>
    <t>Te ardhurat  dhe shpenzimet nga interesat</t>
  </si>
  <si>
    <t>Totali i te ardhurave  dhe shpenzimeve financiare                (12.1+/-12.2+/-12.3+/-12.4)</t>
  </si>
  <si>
    <t>Fitimi (humbja) para tatimit (9+/-13)</t>
  </si>
  <si>
    <t>Kosto e prodhimit / blerjes se mallrave te shitura</t>
  </si>
  <si>
    <t>Te ardhurat dhe shpenzimet financiare nga investime te tjera financiare afatgjata</t>
  </si>
  <si>
    <t>Te ardhurat  dhe shpenzimet nga interesi</t>
  </si>
  <si>
    <t>Te ardhurat  dhe shpenzimet financiare nga investime te tjera financiare afatgjata</t>
  </si>
  <si>
    <t>Pasqyra e fluksit monetar - Metoda direkte</t>
  </si>
  <si>
    <t>Periudha raportuese</t>
  </si>
  <si>
    <t>Periudha paraardhese</t>
  </si>
  <si>
    <t>Fluksi monetar nga veprimtarite e shfrytezimit</t>
  </si>
  <si>
    <t>Mjetet monetare (MM) te arketuara nga klientet</t>
  </si>
  <si>
    <t>Fluksi monetar nga veprimtarite  investuese</t>
  </si>
  <si>
    <t>Blerja e njesise se kontrolluar X minus parate e arketuara</t>
  </si>
  <si>
    <t>Blerja e aktiveve afatgjata materiale</t>
  </si>
  <si>
    <t>Te ardhura nga huamarrje afatgjata</t>
  </si>
  <si>
    <t>Pagesat e detyrimeve te qirase financiare</t>
  </si>
  <si>
    <t>Devidente te paguar</t>
  </si>
  <si>
    <t>Mjetet monetare ne fillim te periudhes kontabel</t>
  </si>
  <si>
    <t>Interesi i paguar</t>
  </si>
  <si>
    <t>IV</t>
  </si>
  <si>
    <t>V</t>
  </si>
  <si>
    <t>VI</t>
  </si>
  <si>
    <t>Te ardhurat  nga shitja e pajisjeve</t>
  </si>
  <si>
    <t>Fluksi monetar nga aktivitetet financiare</t>
  </si>
  <si>
    <t>Te ardhura  nga emetimi i kapitalit aksionar</t>
  </si>
  <si>
    <t xml:space="preserve"> Rritja renia neto e mjeteve monetare (1+2+3)</t>
  </si>
  <si>
    <t>MM neto te perdorura ne veprimtarite investuese (6+7+8+9+10)</t>
  </si>
  <si>
    <t>MM neto e perdorur ne veprimtarite financiare (11+12+13+14)</t>
  </si>
  <si>
    <t>Mjetet monetare ne fund te periudhes kontabel (IV+V)</t>
  </si>
  <si>
    <t>721-722</t>
  </si>
  <si>
    <t>Materialale te konsumuara (Mallra,lende te para dhe sherbimet)</t>
  </si>
  <si>
    <t>641-645-648</t>
  </si>
  <si>
    <t>681-687</t>
  </si>
  <si>
    <t>Puna e kryer nga njesia ekonomike raportuese per qellimet e veta dhe e kapitalizuar</t>
  </si>
  <si>
    <t>Emertimi dhe Forma ligjore:</t>
  </si>
  <si>
    <t>NIPT -i:</t>
  </si>
  <si>
    <t>Adresa e Selise:</t>
  </si>
  <si>
    <t>Data e krijimit:</t>
  </si>
  <si>
    <t>Nr. i  Regjistrit  Tregetar:</t>
  </si>
  <si>
    <t>Veprimtaria  Kryesore: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</si>
  <si>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</si>
  <si>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</si>
  <si>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</si>
  <si>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</si>
  <si>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Individuale</t>
  </si>
  <si>
    <t>Pasqyra Financiare jane te konsoliduara</t>
  </si>
  <si>
    <t>Pasqyra Financiare jane te shprehura ne</t>
  </si>
  <si>
    <t>leke</t>
  </si>
  <si>
    <t>Pasqyra Financiare jane te rumbullakosura ne</t>
  </si>
  <si>
    <t>Nga</t>
  </si>
  <si>
    <t>Deri</t>
  </si>
  <si>
    <t>Primi aksionit</t>
  </si>
  <si>
    <t>Aksione thesari</t>
  </si>
  <si>
    <t>Rezerva stat.ligjore</t>
  </si>
  <si>
    <t xml:space="preserve">Fitimi pashperndare 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</si>
  <si>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</si>
  <si>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</si>
  <si>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</si>
  <si>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</si>
  <si>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</si>
  <si>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</si>
  <si>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</si>
  <si>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</si>
  <si>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</si>
  <si>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Arka</t>
  </si>
  <si>
    <t>Banka</t>
  </si>
  <si>
    <t xml:space="preserve">Periudha Raportuese </t>
  </si>
  <si>
    <t>*</t>
  </si>
  <si>
    <t>Aktivet e mbajtura per tregtim</t>
  </si>
  <si>
    <t>Shpenzime te periudhave te ardhshme</t>
  </si>
  <si>
    <t>Totali 5</t>
  </si>
  <si>
    <t xml:space="preserve">Periudha Paraardhese </t>
  </si>
  <si>
    <t>Kerkesa te arketueshme-Kliente per Mallra/sherbime</t>
  </si>
  <si>
    <t>Te drejta e Detyrime ndaj Ortakeve</t>
  </si>
  <si>
    <t>AAM(Paisje zyre dhe Informatike(me vl.kontabile)</t>
  </si>
  <si>
    <t>AAM(Mobilje dhe Orendi (me vl.kontabile)</t>
  </si>
  <si>
    <t>Aktive  afatgjata  materiale(AAM)</t>
  </si>
  <si>
    <t>Overdraftet Bankare</t>
  </si>
  <si>
    <t>Detyrime Tatimore per Sig Shoq.Shendetsore</t>
  </si>
  <si>
    <t>Detyrime Tatimore per TAP</t>
  </si>
  <si>
    <t>Detyrime Tatimore per Tatim Fitim</t>
  </si>
  <si>
    <t>Te Drejta e Detyrime ndaj Ortakeve</t>
  </si>
  <si>
    <t>Dividente per tu paguar</t>
  </si>
  <si>
    <t>Totali i detyrimeve(I+II)</t>
  </si>
  <si>
    <t>Aksionet e pakices( vetem ne PF te konsoliduara)</t>
  </si>
  <si>
    <t>Kapitali qe u perket aksionareve te shoqerise meme (vetem ne PF te konsoliduara)</t>
  </si>
  <si>
    <t xml:space="preserve">MM te paguara ndaj furnitoreve </t>
  </si>
  <si>
    <t>MM te paguara ndaj punonjesve</t>
  </si>
  <si>
    <t>MM te paguara ndaj Sig Shoq+Shend+TAP</t>
  </si>
  <si>
    <t>MM te paguara ndaj Ortakeve</t>
  </si>
  <si>
    <t>MM te paguara ndaj Doganes</t>
  </si>
  <si>
    <t>MM te paguara per TVSH</t>
  </si>
  <si>
    <t>MM te paguar [per Tatim fitimin</t>
  </si>
  <si>
    <t>MM neto nga veprimtarite e shfrytezimit (1+2+3+4+5+6+7+8+9+10+11)</t>
  </si>
  <si>
    <t>MM te ardhura te paguara nga Kursi I Kembimit</t>
  </si>
  <si>
    <t>Fitimi apo humbja nga veprimtaria kryesore       (1+2+/-3-8)</t>
  </si>
  <si>
    <t xml:space="preserve"> 708,73-(75,76,77)TK</t>
  </si>
  <si>
    <t>601-602-605-608 (61-62-63)-te lidhura me prodhimin)</t>
  </si>
  <si>
    <t>Dif(761-661)</t>
  </si>
  <si>
    <t>Dif(762-662)</t>
  </si>
  <si>
    <t>dif( 763 -663)+( 764-664)+(765-665)</t>
  </si>
  <si>
    <t>Dif(767-667)</t>
  </si>
  <si>
    <t>Dif(769-669)</t>
  </si>
  <si>
    <t>Dif(768-668)</t>
  </si>
  <si>
    <r>
      <t>61- 63 -65 -(</t>
    </r>
    <r>
      <rPr>
        <sz val="7"/>
        <color indexed="36"/>
        <rFont val="Arial"/>
        <family val="2"/>
      </rPr>
      <t>75-76-77)TD</t>
    </r>
  </si>
  <si>
    <t>S H E N I M E T          S P J E G U E S E</t>
  </si>
  <si>
    <t>Sqarim: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</si>
  <si>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</si>
  <si>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</si>
  <si>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</si>
  <si>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</si>
  <si>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</si>
  <si>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</si>
  <si>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>Per Drejtimin  e Njesise  Ekonomike</t>
  </si>
  <si>
    <t>Financiere</t>
  </si>
  <si>
    <t>Administratori</t>
  </si>
  <si>
    <t>Overdraft</t>
  </si>
  <si>
    <t>TAP</t>
  </si>
  <si>
    <t>Detyrime Tatimore per TVSH</t>
  </si>
  <si>
    <t>Parapagimet e arketuara(Kliente)</t>
  </si>
  <si>
    <t>Detajimi I PASH (Formati 1-sipas Natyres)</t>
  </si>
  <si>
    <t>Detajimi I PASH (Formati 2-sipas funksioneve)</t>
  </si>
  <si>
    <t xml:space="preserve">Mallra, lendet e para dhe sherbimet </t>
  </si>
  <si>
    <t xml:space="preserve">Shitjet neto </t>
  </si>
  <si>
    <t>Nr llog</t>
  </si>
  <si>
    <t>pershkrim</t>
  </si>
  <si>
    <t>Vlera</t>
  </si>
  <si>
    <t>Totali</t>
  </si>
  <si>
    <t xml:space="preserve">Kostoja e mallrave te shitur </t>
  </si>
  <si>
    <t>Shpenzimet administrative</t>
  </si>
  <si>
    <t>Te ardhurat dhe shpenzimet nga interesat</t>
  </si>
  <si>
    <t>Periudha  Kontabel e Pasqyrave Financiare</t>
  </si>
  <si>
    <t>Data  e  mbylljes se Pasqyrave Financiare</t>
  </si>
  <si>
    <t>Kerkesa te tjera te arketueshme-Deb/Kred te tjere-Paga</t>
  </si>
  <si>
    <t xml:space="preserve">                                                                                                   </t>
  </si>
  <si>
    <t>Pozicioni me 31 dhjetor 2010</t>
  </si>
  <si>
    <t>Te ardhurat  dhe shpenzimet te tjera financiare (Intersa kredie)</t>
  </si>
  <si>
    <t>Shpenzime te tjera te zakonshme (amortizim)</t>
  </si>
  <si>
    <t>Te ardhura  dhe shpenzime te tjera  financiare (Interesa kredie)</t>
  </si>
  <si>
    <t>Huamarrje te tjera afatgjata     (Kredi)</t>
  </si>
  <si>
    <t>MM te paguara per Shpenzime te tjera(principial dhe interes kredie)</t>
  </si>
  <si>
    <t>Pozicioni me 31 dhjetor 2011</t>
  </si>
  <si>
    <t>Te ardhura  dhe shpenzime te tjera  financiare(interesa kredie)</t>
  </si>
  <si>
    <t>Viti 2012</t>
  </si>
  <si>
    <t>01.01.2012</t>
  </si>
  <si>
    <t>31.12.2012</t>
  </si>
  <si>
    <t>Fitimi para tatimit   (14+15)</t>
  </si>
  <si>
    <t>Shpenzimet e tatimit mbi fitimin ( 16*10%)</t>
  </si>
  <si>
    <t>Shpenzimet e tatimit mbi fitimin (16*10%)</t>
  </si>
  <si>
    <t>Pasqyra  e  Ndryshimeve  ne  Kapital  2012</t>
  </si>
  <si>
    <t>Pozicioni me 31 dhjetor 2012</t>
  </si>
  <si>
    <t>Bekim Energjitik  SHPK</t>
  </si>
  <si>
    <t>K99605301O</t>
  </si>
  <si>
    <t>Kryezi Puke</t>
  </si>
  <si>
    <t>Ndretim</t>
  </si>
  <si>
    <t>Interesi i arketuar(Kontribut pronarit)</t>
  </si>
  <si>
    <t>Pasqyrat financiare(PF) te shoqerise "Bekim Energjitik" shpk jane hartuar duke marr ne konsiderate zbatimin e Standartit Kombetar te Kontabilitetit Nr.2  dhe Nr.15 dhe Ligjit Nr. 9228 Date 29.04.2004     Per Kontabilitetin dhe Pasqyrat Financiare ,si dhe gjithe legjislacionin tatimor ne fuqi .</t>
  </si>
  <si>
    <t>Proletare Brahaj</t>
  </si>
  <si>
    <t>Tatim mbi fitimin/TVSH(Tf.80.000, Tvsh 5078884)</t>
  </si>
  <si>
    <t xml:space="preserve">Shpenzime te panjohura(paga pa deklaruar ne banke) 960.000 leke </t>
  </si>
  <si>
    <t xml:space="preserve">Shpenzime te tjera </t>
  </si>
  <si>
    <t>Shpenzime te panjohura(paga pa deklaruar ne banke) 960000 leke</t>
  </si>
  <si>
    <t>Blerje mallra gjate vitit</t>
  </si>
  <si>
    <t>Interesa pozitive bankare</t>
  </si>
  <si>
    <t>Shpenzime  per interesa</t>
  </si>
  <si>
    <t>Pagat e Personelit</t>
  </si>
  <si>
    <t>Kuota sigurime shoqerore e shen</t>
  </si>
  <si>
    <t>Shitje Sherbimesh</t>
  </si>
  <si>
    <t>Kjo shoqeri me administratore dhe ortake te vetme Znj.Proletare Brahaj per vitin 2012 ka realizuar te ardhuar zero.Nga vete natyra e  aktivitetit qe ka kjo shoqeri(Ndertim HEC) ne fshatin Kryezi Ouke,akoma nuk ka filluar pune  per raportim te ardhurash.Gjate vitit 2012 ka realizuar vetem blerje,per ndertimin e HEC-it,prandaj  dhe subjekti eshte me teprice kreditore.Per vitin 2012 per te gjitha punimet e kryera nga te tretet  nuk ka bere likujdim  te vlerave perkatese</t>
  </si>
  <si>
    <t>-1666227</t>
  </si>
  <si>
    <t>-80000</t>
  </si>
  <si>
    <t>-561346</t>
  </si>
  <si>
    <t>-10051594</t>
  </si>
  <si>
    <t>28.02.2013</t>
  </si>
  <si>
    <t>Kristaq Mamillo</t>
  </si>
  <si>
    <t>NR.Telefonit:.0682033780</t>
  </si>
</sst>
</file>

<file path=xl/styles.xml><?xml version="1.0" encoding="utf-8"?>
<styleSheet xmlns="http://schemas.openxmlformats.org/spreadsheetml/2006/main">
  <numFmts count="61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#,##0\ &quot;LEKE&quot;;\-#,##0\ &quot;LEKE&quot;"/>
    <numFmt numFmtId="193" formatCode="#,##0\ &quot;LEKE&quot;;[Red]\-#,##0\ &quot;LEKE&quot;"/>
    <numFmt numFmtId="194" formatCode="#,##0.00\ &quot;LEKE&quot;;\-#,##0.00\ &quot;LEKE&quot;"/>
    <numFmt numFmtId="195" formatCode="#,##0.00\ &quot;LEKE&quot;;[Red]\-#,##0.00\ &quot;LEKE&quot;"/>
    <numFmt numFmtId="196" formatCode="_-* #,##0\ &quot;LEKE&quot;_-;\-* #,##0\ &quot;LEKE&quot;_-;_-* &quot;-&quot;\ &quot;LEKE&quot;_-;_-@_-"/>
    <numFmt numFmtId="197" formatCode="_-* #,##0\ _L_E_K_E_-;\-* #,##0\ _L_E_K_E_-;_-* &quot;-&quot;\ _L_E_K_E_-;_-@_-"/>
    <numFmt numFmtId="198" formatCode="_-* #,##0.00\ &quot;LEKE&quot;_-;\-* #,##0.00\ &quot;LEKE&quot;_-;_-* &quot;-&quot;??\ &quot;LEKE&quot;_-;_-@_-"/>
    <numFmt numFmtId="199" formatCode="_-* #,##0.00\ _L_E_K_E_-;\-* #,##0.00\ _L_E_K_E_-;_-* &quot;-&quot;??\ _L_E_K_E_-;_-@_-"/>
    <numFmt numFmtId="200" formatCode="#,##0.0"/>
    <numFmt numFmtId="201" formatCode="mm/dd/yy"/>
    <numFmt numFmtId="202" formatCode="0.0"/>
    <numFmt numFmtId="203" formatCode="_-* #,##0.0_-;\-* #,##0.0_-;_-* &quot;-&quot;??_-;_-@_-"/>
    <numFmt numFmtId="204" formatCode="_-* #,##0_-;\-* #,##0_-;_-* &quot;-&quot;??_-;_-@_-"/>
    <numFmt numFmtId="205" formatCode="_-* #,##0_L_e_k_-;\-* #,##0_L_e_k_-;_-* &quot;-&quot;??_L_e_k_-;_-@_-"/>
    <numFmt numFmtId="206" formatCode="_-* #,##0.0_L_e_k_-;\-* #,##0.0_L_e_k_-;_-* &quot;-&quot;??_L_e_k_-;_-@_-"/>
    <numFmt numFmtId="207" formatCode="0.00_);[Red]\(0.00\)"/>
    <numFmt numFmtId="208" formatCode="_-* #,##0.000_-;\-* #,##0.000_-;_-* &quot;-&quot;??_-;_-@_-"/>
    <numFmt numFmtId="209" formatCode="0_);[Red]\(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(* #,##0.0_);_(* \(#,##0.0\);_(* &quot;-&quot;?_);_(@_)"/>
    <numFmt numFmtId="215" formatCode="_-* #,##0.0_-;\-* #,##0.0_-;_-* &quot;-&quot;?_-;_-@_-"/>
    <numFmt numFmtId="216" formatCode="0.00;[Red]0.00"/>
  </numFmts>
  <fonts count="7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9"/>
      <name val="Arial"/>
      <family val="0"/>
    </font>
    <font>
      <u val="single"/>
      <sz val="12"/>
      <name val="Arial"/>
      <family val="0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1"/>
      <name val="Arial"/>
      <family val="0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b/>
      <i/>
      <sz val="10"/>
      <color indexed="10"/>
      <name val="Arial"/>
      <family val="0"/>
    </font>
    <font>
      <u val="single"/>
      <sz val="14"/>
      <name val="Arial"/>
      <family val="0"/>
    </font>
    <font>
      <sz val="7"/>
      <name val="Arial"/>
      <family val="2"/>
    </font>
    <font>
      <sz val="7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0"/>
      <name val="Arial"/>
      <family val="0"/>
    </font>
    <font>
      <sz val="11"/>
      <name val="Arial"/>
      <family val="0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10"/>
      <name val="Arial Narrow"/>
      <family val="2"/>
    </font>
    <font>
      <sz val="8"/>
      <color indexed="10"/>
      <name val="Arial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1" fontId="4" fillId="0" borderId="0" xfId="43" applyFont="1" applyAlignment="1">
      <alignment/>
    </xf>
    <xf numFmtId="41" fontId="0" fillId="0" borderId="0" xfId="43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04" fontId="0" fillId="0" borderId="10" xfId="42" applyNumberFormat="1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204" fontId="1" fillId="0" borderId="0" xfId="42" applyNumberFormat="1" applyFont="1" applyFill="1" applyBorder="1" applyAlignment="1">
      <alignment horizontal="left" vertical="center" wrapText="1"/>
    </xf>
    <xf numFmtId="204" fontId="0" fillId="0" borderId="0" xfId="42" applyNumberFormat="1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right"/>
    </xf>
    <xf numFmtId="0" fontId="0" fillId="0" borderId="0" xfId="0" applyFont="1" applyAlignment="1">
      <alignment/>
    </xf>
    <xf numFmtId="41" fontId="1" fillId="0" borderId="0" xfId="0" applyNumberFormat="1" applyFont="1" applyAlignment="1">
      <alignment/>
    </xf>
    <xf numFmtId="0" fontId="1" fillId="0" borderId="2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/>
    </xf>
    <xf numFmtId="0" fontId="1" fillId="0" borderId="16" xfId="0" applyFont="1" applyFill="1" applyBorder="1" applyAlignment="1">
      <alignment/>
    </xf>
    <xf numFmtId="41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04" fontId="1" fillId="33" borderId="10" xfId="42" applyNumberFormat="1" applyFont="1" applyFill="1" applyBorder="1" applyAlignment="1">
      <alignment/>
    </xf>
    <xf numFmtId="0" fontId="0" fillId="0" borderId="0" xfId="0" applyFont="1" applyAlignment="1">
      <alignment/>
    </xf>
    <xf numFmtId="204" fontId="1" fillId="0" borderId="21" xfId="42" applyNumberFormat="1" applyFont="1" applyBorder="1" applyAlignment="1">
      <alignment horizontal="left"/>
    </xf>
    <xf numFmtId="204" fontId="1" fillId="0" borderId="21" xfId="42" applyNumberFormat="1" applyFont="1" applyBorder="1" applyAlignment="1">
      <alignment/>
    </xf>
    <xf numFmtId="204" fontId="0" fillId="0" borderId="21" xfId="42" applyNumberFormat="1" applyFont="1" applyBorder="1" applyAlignment="1">
      <alignment/>
    </xf>
    <xf numFmtId="204" fontId="1" fillId="33" borderId="21" xfId="42" applyNumberFormat="1" applyFont="1" applyFill="1" applyBorder="1" applyAlignment="1">
      <alignment/>
    </xf>
    <xf numFmtId="204" fontId="19" fillId="33" borderId="21" xfId="42" applyNumberFormat="1" applyFont="1" applyFill="1" applyBorder="1" applyAlignment="1">
      <alignment/>
    </xf>
    <xf numFmtId="204" fontId="1" fillId="0" borderId="21" xfId="42" applyNumberFormat="1" applyFont="1" applyBorder="1" applyAlignment="1">
      <alignment vertical="center" wrapText="1"/>
    </xf>
    <xf numFmtId="204" fontId="1" fillId="0" borderId="16" xfId="42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204" fontId="1" fillId="0" borderId="10" xfId="42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204" fontId="1" fillId="33" borderId="10" xfId="42" applyNumberFormat="1" applyFont="1" applyFill="1" applyBorder="1" applyAlignment="1">
      <alignment horizontal="left" vertical="center" wrapText="1"/>
    </xf>
    <xf numFmtId="204" fontId="0" fillId="0" borderId="10" xfId="42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1" fontId="3" fillId="0" borderId="10" xfId="43" applyFont="1" applyBorder="1" applyAlignment="1">
      <alignment horizontal="center" wrapText="1"/>
    </xf>
    <xf numFmtId="41" fontId="1" fillId="0" borderId="0" xfId="43" applyFont="1" applyAlignment="1">
      <alignment/>
    </xf>
    <xf numFmtId="204" fontId="5" fillId="0" borderId="10" xfId="42" applyNumberFormat="1" applyFont="1" applyBorder="1" applyAlignment="1">
      <alignment/>
    </xf>
    <xf numFmtId="204" fontId="6" fillId="0" borderId="10" xfId="42" applyNumberFormat="1" applyFont="1" applyBorder="1" applyAlignment="1">
      <alignment/>
    </xf>
    <xf numFmtId="204" fontId="0" fillId="0" borderId="10" xfId="42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1" fontId="0" fillId="0" borderId="0" xfId="43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1" fontId="0" fillId="0" borderId="0" xfId="43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1" fontId="0" fillId="0" borderId="0" xfId="43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1" fontId="0" fillId="0" borderId="0" xfId="43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204" fontId="0" fillId="0" borderId="10" xfId="42" applyNumberFormat="1" applyFont="1" applyBorder="1" applyAlignment="1">
      <alignment horizontal="center"/>
    </xf>
    <xf numFmtId="204" fontId="0" fillId="0" borderId="10" xfId="42" applyNumberFormat="1" applyFont="1" applyBorder="1" applyAlignment="1">
      <alignment/>
    </xf>
    <xf numFmtId="204" fontId="0" fillId="0" borderId="10" xfId="42" applyNumberFormat="1" applyFont="1" applyBorder="1" applyAlignment="1">
      <alignment horizontal="center"/>
    </xf>
    <xf numFmtId="204" fontId="0" fillId="0" borderId="10" xfId="42" applyNumberFormat="1" applyFont="1" applyBorder="1" applyAlignment="1">
      <alignment/>
    </xf>
    <xf numFmtId="204" fontId="0" fillId="0" borderId="10" xfId="42" applyNumberFormat="1" applyFont="1" applyBorder="1" applyAlignment="1">
      <alignment horizontal="center" vertical="center" wrapText="1"/>
    </xf>
    <xf numFmtId="204" fontId="1" fillId="0" borderId="10" xfId="42" applyNumberFormat="1" applyFont="1" applyBorder="1" applyAlignment="1">
      <alignment horizontal="center"/>
    </xf>
    <xf numFmtId="204" fontId="0" fillId="0" borderId="10" xfId="42" applyNumberFormat="1" applyFont="1" applyBorder="1" applyAlignment="1">
      <alignment/>
    </xf>
    <xf numFmtId="204" fontId="0" fillId="0" borderId="10" xfId="42" applyNumberFormat="1" applyFont="1" applyBorder="1" applyAlignment="1">
      <alignment horizontal="center"/>
    </xf>
    <xf numFmtId="204" fontId="0" fillId="0" borderId="10" xfId="42" applyNumberFormat="1" applyFont="1" applyBorder="1" applyAlignment="1">
      <alignment horizontal="center" wrapText="1"/>
    </xf>
    <xf numFmtId="204" fontId="1" fillId="0" borderId="10" xfId="42" applyNumberFormat="1" applyFont="1" applyBorder="1" applyAlignment="1">
      <alignment horizontal="center"/>
    </xf>
    <xf numFmtId="204" fontId="1" fillId="0" borderId="10" xfId="42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41" fontId="0" fillId="0" borderId="0" xfId="43" applyFont="1" applyAlignment="1">
      <alignment/>
    </xf>
    <xf numFmtId="0" fontId="9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/>
    </xf>
    <xf numFmtId="206" fontId="0" fillId="0" borderId="0" xfId="42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Fill="1" applyAlignment="1">
      <alignment/>
    </xf>
    <xf numFmtId="204" fontId="0" fillId="0" borderId="0" xfId="42" applyNumberFormat="1" applyFont="1" applyAlignment="1">
      <alignment/>
    </xf>
    <xf numFmtId="204" fontId="0" fillId="0" borderId="0" xfId="0" applyNumberFormat="1" applyFont="1" applyFill="1" applyAlignment="1">
      <alignment/>
    </xf>
    <xf numFmtId="204" fontId="0" fillId="0" borderId="0" xfId="0" applyNumberFormat="1" applyFont="1" applyAlignment="1">
      <alignment/>
    </xf>
    <xf numFmtId="204" fontId="1" fillId="33" borderId="10" xfId="42" applyNumberFormat="1" applyFont="1" applyFill="1" applyBorder="1" applyAlignment="1">
      <alignment/>
    </xf>
    <xf numFmtId="204" fontId="0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41" fontId="0" fillId="0" borderId="0" xfId="43" applyFont="1" applyAlignment="1">
      <alignment/>
    </xf>
    <xf numFmtId="204" fontId="0" fillId="0" borderId="0" xfId="0" applyNumberFormat="1" applyFont="1" applyAlignment="1">
      <alignment/>
    </xf>
    <xf numFmtId="207" fontId="0" fillId="0" borderId="10" xfId="43" applyNumberFormat="1" applyFont="1" applyBorder="1" applyAlignment="1">
      <alignment/>
    </xf>
    <xf numFmtId="207" fontId="1" fillId="33" borderId="10" xfId="43" applyNumberFormat="1" applyFont="1" applyFill="1" applyBorder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41" fontId="0" fillId="0" borderId="0" xfId="43" applyFont="1" applyAlignment="1">
      <alignment/>
    </xf>
    <xf numFmtId="41" fontId="0" fillId="0" borderId="10" xfId="43" applyFont="1" applyBorder="1" applyAlignment="1">
      <alignment/>
    </xf>
    <xf numFmtId="204" fontId="0" fillId="0" borderId="10" xfId="42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center" wrapText="1"/>
    </xf>
    <xf numFmtId="204" fontId="0" fillId="0" borderId="0" xfId="42" applyNumberFormat="1" applyFont="1" applyAlignment="1">
      <alignment/>
    </xf>
    <xf numFmtId="204" fontId="28" fillId="0" borderId="0" xfId="42" applyNumberFormat="1" applyFont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205" fontId="0" fillId="0" borderId="10" xfId="42" applyNumberFormat="1" applyFont="1" applyBorder="1" applyAlignment="1">
      <alignment vertical="center"/>
    </xf>
    <xf numFmtId="205" fontId="0" fillId="0" borderId="24" xfId="42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205" fontId="0" fillId="0" borderId="20" xfId="42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05" fontId="1" fillId="0" borderId="20" xfId="42" applyNumberFormat="1" applyFont="1" applyBorder="1" applyAlignment="1">
      <alignment vertical="center"/>
    </xf>
    <xf numFmtId="205" fontId="1" fillId="0" borderId="24" xfId="42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205" fontId="1" fillId="0" borderId="10" xfId="42" applyNumberFormat="1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/>
    </xf>
    <xf numFmtId="0" fontId="19" fillId="0" borderId="15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9" fillId="33" borderId="11" xfId="0" applyFont="1" applyFill="1" applyBorder="1" applyAlignment="1">
      <alignment horizontal="center"/>
    </xf>
    <xf numFmtId="204" fontId="19" fillId="33" borderId="19" xfId="42" applyNumberFormat="1" applyFont="1" applyFill="1" applyBorder="1" applyAlignment="1">
      <alignment/>
    </xf>
    <xf numFmtId="204" fontId="10" fillId="0" borderId="0" xfId="42" applyNumberFormat="1" applyFont="1" applyBorder="1" applyAlignment="1">
      <alignment/>
    </xf>
    <xf numFmtId="0" fontId="19" fillId="0" borderId="14" xfId="0" applyFont="1" applyBorder="1" applyAlignment="1">
      <alignment horizontal="center"/>
    </xf>
    <xf numFmtId="0" fontId="10" fillId="0" borderId="18" xfId="0" applyFont="1" applyFill="1" applyBorder="1" applyAlignment="1">
      <alignment/>
    </xf>
    <xf numFmtId="204" fontId="19" fillId="0" borderId="0" xfId="42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1" fontId="10" fillId="0" borderId="16" xfId="0" applyNumberFormat="1" applyFont="1" applyFill="1" applyBorder="1" applyAlignment="1">
      <alignment/>
    </xf>
    <xf numFmtId="1" fontId="19" fillId="33" borderId="19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" fontId="10" fillId="0" borderId="16" xfId="0" applyNumberFormat="1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204" fontId="10" fillId="0" borderId="0" xfId="42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0" fillId="0" borderId="16" xfId="0" applyNumberFormat="1" applyFont="1" applyBorder="1" applyAlignment="1">
      <alignment/>
    </xf>
    <xf numFmtId="0" fontId="31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2" fillId="0" borderId="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27" fillId="0" borderId="15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0" fillId="0" borderId="36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33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8" fillId="0" borderId="33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4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204" fontId="0" fillId="0" borderId="10" xfId="42" applyNumberFormat="1" applyFont="1" applyFill="1" applyBorder="1" applyAlignment="1" quotePrefix="1">
      <alignment horizontal="right"/>
    </xf>
    <xf numFmtId="204" fontId="0" fillId="0" borderId="10" xfId="42" applyNumberFormat="1" applyFont="1" applyBorder="1" applyAlignment="1" quotePrefix="1">
      <alignment horizontal="right"/>
    </xf>
    <xf numFmtId="204" fontId="10" fillId="0" borderId="0" xfId="0" applyNumberFormat="1" applyFont="1" applyBorder="1" applyAlignment="1">
      <alignment/>
    </xf>
    <xf numFmtId="205" fontId="1" fillId="34" borderId="41" xfId="42" applyNumberFormat="1" applyFont="1" applyFill="1" applyBorder="1" applyAlignment="1">
      <alignment vertical="center"/>
    </xf>
    <xf numFmtId="205" fontId="1" fillId="34" borderId="24" xfId="42" applyNumberFormat="1" applyFont="1" applyFill="1" applyBorder="1" applyAlignment="1">
      <alignment vertical="center"/>
    </xf>
    <xf numFmtId="204" fontId="0" fillId="0" borderId="10" xfId="42" applyNumberFormat="1" applyFont="1" applyBorder="1" applyAlignment="1">
      <alignment horizontal="center"/>
    </xf>
    <xf numFmtId="204" fontId="0" fillId="0" borderId="21" xfId="42" applyNumberFormat="1" applyFont="1" applyFill="1" applyBorder="1" applyAlignment="1">
      <alignment/>
    </xf>
    <xf numFmtId="204" fontId="0" fillId="0" borderId="21" xfId="42" applyNumberFormat="1" applyFont="1" applyFill="1" applyBorder="1" applyAlignment="1">
      <alignment/>
    </xf>
    <xf numFmtId="0" fontId="34" fillId="0" borderId="39" xfId="0" applyFont="1" applyBorder="1" applyAlignment="1">
      <alignment horizontal="center"/>
    </xf>
    <xf numFmtId="209" fontId="1" fillId="34" borderId="21" xfId="42" applyNumberFormat="1" applyFont="1" applyFill="1" applyBorder="1" applyAlignment="1">
      <alignment/>
    </xf>
    <xf numFmtId="204" fontId="0" fillId="34" borderId="10" xfId="42" applyNumberFormat="1" applyFont="1" applyFill="1" applyBorder="1" applyAlignment="1">
      <alignment horizontal="center"/>
    </xf>
    <xf numFmtId="20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1" fontId="19" fillId="0" borderId="16" xfId="0" applyNumberFormat="1" applyFont="1" applyFill="1" applyBorder="1" applyAlignment="1">
      <alignment horizontal="right"/>
    </xf>
    <xf numFmtId="204" fontId="0" fillId="34" borderId="21" xfId="42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4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6" fontId="1" fillId="0" borderId="0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5" fillId="0" borderId="0" xfId="0" applyFont="1" applyBorder="1" applyAlignment="1">
      <alignment horizontal="left" indent="15"/>
    </xf>
    <xf numFmtId="0" fontId="35" fillId="0" borderId="39" xfId="0" applyFont="1" applyBorder="1" applyAlignment="1">
      <alignment horizontal="left" indent="15"/>
    </xf>
    <xf numFmtId="0" fontId="32" fillId="0" borderId="15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Border="1" applyAlignment="1">
      <alignment horizontal="left" wrapText="1"/>
    </xf>
    <xf numFmtId="0" fontId="32" fillId="0" borderId="16" xfId="0" applyFont="1" applyBorder="1" applyAlignment="1">
      <alignment horizontal="left" wrapText="1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7" fillId="0" borderId="42" xfId="0" applyFont="1" applyBorder="1" applyAlignment="1">
      <alignment horizontal="center" vertical="center"/>
    </xf>
    <xf numFmtId="0" fontId="0" fillId="0" borderId="3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2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BILANCIO FKT 199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10.00390625" style="23" customWidth="1"/>
    <col min="2" max="3" width="9.140625" style="23" customWidth="1"/>
    <col min="4" max="4" width="9.28125" style="23" customWidth="1"/>
    <col min="5" max="5" width="11.421875" style="23" customWidth="1"/>
    <col min="6" max="6" width="12.8515625" style="23" customWidth="1"/>
    <col min="7" max="7" width="5.421875" style="23" customWidth="1"/>
    <col min="8" max="8" width="10.140625" style="23" bestFit="1" customWidth="1"/>
    <col min="9" max="9" width="9.140625" style="23" customWidth="1"/>
    <col min="10" max="10" width="3.140625" style="23" customWidth="1"/>
    <col min="11" max="11" width="9.140625" style="23" customWidth="1"/>
    <col min="12" max="12" width="1.8515625" style="23" customWidth="1"/>
    <col min="13" max="16384" width="9.140625" style="23" customWidth="1"/>
  </cols>
  <sheetData>
    <row r="1" ht="6.75" customHeight="1"/>
    <row r="2" spans="2:11" ht="12.75">
      <c r="B2" s="24"/>
      <c r="C2" s="25"/>
      <c r="D2" s="25"/>
      <c r="E2" s="25"/>
      <c r="F2" s="25"/>
      <c r="G2" s="25"/>
      <c r="H2" s="25"/>
      <c r="I2" s="25"/>
      <c r="J2" s="25"/>
      <c r="K2" s="26"/>
    </row>
    <row r="3" spans="2:11" s="27" customFormat="1" ht="18" customHeight="1">
      <c r="B3" s="28"/>
      <c r="C3" s="341" t="s">
        <v>139</v>
      </c>
      <c r="D3" s="341"/>
      <c r="E3" s="341"/>
      <c r="F3" s="20" t="s">
        <v>256</v>
      </c>
      <c r="G3" s="21"/>
      <c r="H3" s="22"/>
      <c r="I3" s="30"/>
      <c r="J3" s="31"/>
      <c r="K3" s="32"/>
    </row>
    <row r="4" spans="2:11" s="27" customFormat="1" ht="18" customHeight="1">
      <c r="B4" s="28"/>
      <c r="C4" s="341" t="s">
        <v>140</v>
      </c>
      <c r="D4" s="341"/>
      <c r="E4" s="341"/>
      <c r="F4" s="20" t="s">
        <v>257</v>
      </c>
      <c r="G4" s="33"/>
      <c r="H4" s="22"/>
      <c r="I4" s="30"/>
      <c r="J4" s="31"/>
      <c r="K4" s="32"/>
    </row>
    <row r="5" spans="2:11" s="27" customFormat="1" ht="18" customHeight="1">
      <c r="B5" s="28"/>
      <c r="C5" s="341" t="s">
        <v>141</v>
      </c>
      <c r="D5" s="341"/>
      <c r="E5" s="341"/>
      <c r="F5" s="34" t="s">
        <v>258</v>
      </c>
      <c r="G5" s="35"/>
      <c r="H5" s="30"/>
      <c r="I5" s="30"/>
      <c r="J5" s="31"/>
      <c r="K5" s="32"/>
    </row>
    <row r="6" spans="2:11" s="27" customFormat="1" ht="18" customHeight="1">
      <c r="B6" s="28"/>
      <c r="C6" s="29"/>
      <c r="D6" s="29"/>
      <c r="E6" s="29"/>
      <c r="F6" s="36"/>
      <c r="G6" s="30"/>
      <c r="H6" s="37"/>
      <c r="I6" s="37"/>
      <c r="J6" s="31"/>
      <c r="K6" s="32"/>
    </row>
    <row r="7" spans="2:11" s="27" customFormat="1" ht="18" customHeight="1">
      <c r="B7" s="28"/>
      <c r="C7" s="341" t="s">
        <v>142</v>
      </c>
      <c r="D7" s="341"/>
      <c r="E7" s="341"/>
      <c r="F7" s="38"/>
      <c r="G7" s="39"/>
      <c r="H7" s="30"/>
      <c r="I7" s="30"/>
      <c r="J7" s="31"/>
      <c r="K7" s="32"/>
    </row>
    <row r="8" spans="2:11" s="27" customFormat="1" ht="18" customHeight="1">
      <c r="B8" s="28"/>
      <c r="C8" s="341" t="s">
        <v>143</v>
      </c>
      <c r="D8" s="341"/>
      <c r="E8" s="341"/>
      <c r="F8" s="34"/>
      <c r="G8" s="22"/>
      <c r="H8" s="30"/>
      <c r="I8" s="30"/>
      <c r="J8" s="31"/>
      <c r="K8" s="32"/>
    </row>
    <row r="9" spans="2:11" s="27" customFormat="1" ht="18" customHeight="1">
      <c r="B9" s="28"/>
      <c r="C9" s="29"/>
      <c r="D9" s="29"/>
      <c r="E9" s="29"/>
      <c r="F9" s="30"/>
      <c r="G9" s="30"/>
      <c r="H9" s="30"/>
      <c r="I9" s="30"/>
      <c r="J9" s="31"/>
      <c r="K9" s="32"/>
    </row>
    <row r="10" spans="2:11" s="27" customFormat="1" ht="18" customHeight="1">
      <c r="B10" s="28"/>
      <c r="C10" s="341" t="s">
        <v>144</v>
      </c>
      <c r="D10" s="341"/>
      <c r="E10" s="341"/>
      <c r="F10" s="35" t="s">
        <v>259</v>
      </c>
      <c r="G10" s="35"/>
      <c r="H10" s="35"/>
      <c r="I10" s="35"/>
      <c r="J10" s="31"/>
      <c r="K10" s="32"/>
    </row>
    <row r="11" spans="2:11" s="27" customFormat="1" ht="18" customHeight="1">
      <c r="B11" s="28"/>
      <c r="C11" s="30"/>
      <c r="D11" s="30"/>
      <c r="E11" s="30"/>
      <c r="F11" s="183"/>
      <c r="G11" s="183"/>
      <c r="H11" s="183"/>
      <c r="I11" s="183"/>
      <c r="J11" s="31"/>
      <c r="K11" s="32"/>
    </row>
    <row r="12" spans="2:11" s="27" customFormat="1" ht="18" customHeight="1">
      <c r="B12" s="28"/>
      <c r="C12" s="30"/>
      <c r="D12" s="30"/>
      <c r="E12" s="30"/>
      <c r="F12" s="183"/>
      <c r="G12" s="183"/>
      <c r="H12" s="183"/>
      <c r="I12" s="183"/>
      <c r="J12" s="31"/>
      <c r="K12" s="32"/>
    </row>
    <row r="13" spans="2:11" ht="12.75">
      <c r="B13" s="40"/>
      <c r="C13" s="41"/>
      <c r="D13" s="41"/>
      <c r="E13" s="41"/>
      <c r="F13" s="41"/>
      <c r="G13" s="41"/>
      <c r="H13" s="41"/>
      <c r="I13" s="41"/>
      <c r="J13" s="41"/>
      <c r="K13" s="42"/>
    </row>
    <row r="14" spans="2:11" ht="12.75">
      <c r="B14" s="40"/>
      <c r="C14" s="41"/>
      <c r="D14" s="41"/>
      <c r="E14" s="41"/>
      <c r="F14" s="41"/>
      <c r="G14" s="41"/>
      <c r="H14" s="41"/>
      <c r="I14" s="41"/>
      <c r="J14" s="41"/>
      <c r="K14" s="42"/>
    </row>
    <row r="15" spans="2:11" ht="18">
      <c r="B15" s="40"/>
      <c r="C15" s="340" t="s">
        <v>280</v>
      </c>
      <c r="D15" s="340"/>
      <c r="E15" s="340"/>
      <c r="F15" s="41"/>
      <c r="G15" s="41"/>
      <c r="H15" s="41"/>
      <c r="I15" s="41"/>
      <c r="J15" s="41"/>
      <c r="K15" s="42"/>
    </row>
    <row r="16" spans="2:11" ht="12.75">
      <c r="B16" s="40"/>
      <c r="C16" s="41"/>
      <c r="D16" s="41"/>
      <c r="E16" s="41"/>
      <c r="F16" s="41"/>
      <c r="G16" s="41"/>
      <c r="H16" s="41"/>
      <c r="I16" s="41"/>
      <c r="J16" s="41"/>
      <c r="K16" s="42"/>
    </row>
    <row r="17" spans="2:11" ht="12.75">
      <c r="B17" s="40"/>
      <c r="C17" s="41"/>
      <c r="D17" s="41"/>
      <c r="E17" s="41"/>
      <c r="F17" s="41"/>
      <c r="G17" s="41"/>
      <c r="H17" s="41"/>
      <c r="I17" s="41"/>
      <c r="J17" s="41"/>
      <c r="K17" s="42"/>
    </row>
    <row r="18" spans="2:11" ht="12.75">
      <c r="B18" s="40"/>
      <c r="C18" s="41"/>
      <c r="D18" s="41"/>
      <c r="E18" s="41"/>
      <c r="F18" s="41"/>
      <c r="G18" s="41"/>
      <c r="H18" s="41"/>
      <c r="I18" s="41"/>
      <c r="J18" s="41"/>
      <c r="K18" s="42"/>
    </row>
    <row r="19" spans="2:11" ht="12.75">
      <c r="B19" s="40"/>
      <c r="C19" s="41"/>
      <c r="D19" s="41"/>
      <c r="E19" s="41"/>
      <c r="F19" s="41"/>
      <c r="G19" s="41"/>
      <c r="H19" s="41"/>
      <c r="I19" s="41"/>
      <c r="J19" s="41"/>
      <c r="K19" s="42"/>
    </row>
    <row r="20" spans="2:11" ht="12.75">
      <c r="B20" s="40"/>
      <c r="C20" s="41"/>
      <c r="D20" s="41"/>
      <c r="E20" s="41"/>
      <c r="F20" s="41"/>
      <c r="G20" s="41"/>
      <c r="H20" s="41"/>
      <c r="I20" s="41"/>
      <c r="J20" s="41"/>
      <c r="K20" s="42"/>
    </row>
    <row r="21" spans="2:11" ht="12.75">
      <c r="B21" s="40"/>
      <c r="D21" s="41"/>
      <c r="E21" s="41"/>
      <c r="F21" s="41"/>
      <c r="G21" s="41"/>
      <c r="H21" s="41"/>
      <c r="I21" s="41"/>
      <c r="J21" s="41"/>
      <c r="K21" s="42"/>
    </row>
    <row r="22" spans="2:11" ht="12.75">
      <c r="B22" s="40"/>
      <c r="C22" s="41"/>
      <c r="D22" s="41"/>
      <c r="E22" s="41"/>
      <c r="F22" s="41"/>
      <c r="G22" s="41"/>
      <c r="H22" s="41"/>
      <c r="I22" s="41"/>
      <c r="J22" s="41"/>
      <c r="K22" s="42"/>
    </row>
    <row r="23" spans="2:11" ht="12.75">
      <c r="B23" s="40"/>
      <c r="C23" s="41"/>
      <c r="D23" s="41"/>
      <c r="E23" s="41"/>
      <c r="F23" s="41"/>
      <c r="G23" s="41"/>
      <c r="H23" s="41"/>
      <c r="I23" s="41"/>
      <c r="J23" s="41"/>
      <c r="K23" s="42"/>
    </row>
    <row r="24" spans="2:11" ht="12.75">
      <c r="B24" s="40"/>
      <c r="C24" s="41"/>
      <c r="D24" s="41"/>
      <c r="E24" s="41"/>
      <c r="F24" s="41"/>
      <c r="G24" s="41"/>
      <c r="H24" s="41"/>
      <c r="I24" s="41"/>
      <c r="J24" s="41"/>
      <c r="K24" s="42"/>
    </row>
    <row r="25" spans="2:11" ht="33.75">
      <c r="B25" s="347" t="s">
        <v>145</v>
      </c>
      <c r="C25" s="348"/>
      <c r="D25" s="348"/>
      <c r="E25" s="348"/>
      <c r="F25" s="348"/>
      <c r="G25" s="348"/>
      <c r="H25" s="348"/>
      <c r="I25" s="348"/>
      <c r="J25" s="348"/>
      <c r="K25" s="349"/>
    </row>
    <row r="26" spans="2:11" ht="12.75">
      <c r="B26" s="40"/>
      <c r="C26" s="350" t="s">
        <v>146</v>
      </c>
      <c r="D26" s="350"/>
      <c r="E26" s="350"/>
      <c r="F26" s="350"/>
      <c r="G26" s="350"/>
      <c r="H26" s="350"/>
      <c r="I26" s="350"/>
      <c r="J26" s="350"/>
      <c r="K26" s="42"/>
    </row>
    <row r="27" spans="2:11" ht="12.75">
      <c r="B27" s="40"/>
      <c r="C27" s="350" t="s">
        <v>147</v>
      </c>
      <c r="D27" s="350"/>
      <c r="E27" s="350"/>
      <c r="F27" s="350"/>
      <c r="G27" s="350"/>
      <c r="H27" s="350"/>
      <c r="I27" s="350"/>
      <c r="J27" s="350"/>
      <c r="K27" s="42"/>
    </row>
    <row r="28" spans="2:11" ht="12.75">
      <c r="B28" s="40"/>
      <c r="C28" s="41"/>
      <c r="D28" s="41"/>
      <c r="E28" s="41"/>
      <c r="F28" s="41"/>
      <c r="G28" s="41"/>
      <c r="H28" s="41"/>
      <c r="I28" s="41"/>
      <c r="J28" s="41"/>
      <c r="K28" s="42"/>
    </row>
    <row r="29" spans="2:11" ht="12.75">
      <c r="B29" s="40"/>
      <c r="C29" s="41"/>
      <c r="D29" s="41"/>
      <c r="E29" s="41"/>
      <c r="F29" s="41"/>
      <c r="G29" s="41"/>
      <c r="H29" s="41"/>
      <c r="I29" s="41"/>
      <c r="J29" s="41"/>
      <c r="K29" s="42"/>
    </row>
    <row r="30" spans="2:11" ht="33.75">
      <c r="B30" s="40"/>
      <c r="C30" s="41"/>
      <c r="D30" s="41"/>
      <c r="E30" s="41"/>
      <c r="F30" s="43" t="s">
        <v>248</v>
      </c>
      <c r="G30" s="41"/>
      <c r="H30" s="41"/>
      <c r="I30" s="41"/>
      <c r="J30" s="41"/>
      <c r="K30" s="42"/>
    </row>
    <row r="31" spans="2:11" ht="12.75">
      <c r="B31" s="40"/>
      <c r="C31" s="41"/>
      <c r="D31" s="41"/>
      <c r="E31" s="41"/>
      <c r="F31" s="41"/>
      <c r="G31" s="41"/>
      <c r="H31" s="41"/>
      <c r="I31" s="41"/>
      <c r="J31" s="41"/>
      <c r="K31" s="42"/>
    </row>
    <row r="32" spans="2:11" ht="12.75">
      <c r="B32" s="40"/>
      <c r="C32" s="41"/>
      <c r="D32" s="41"/>
      <c r="E32" s="41"/>
      <c r="F32" s="41"/>
      <c r="G32" s="41"/>
      <c r="H32" s="41"/>
      <c r="I32" s="41"/>
      <c r="J32" s="41"/>
      <c r="K32" s="42"/>
    </row>
    <row r="33" spans="2:11" ht="12.75">
      <c r="B33" s="40"/>
      <c r="C33" s="41"/>
      <c r="D33" s="41"/>
      <c r="E33" s="41"/>
      <c r="F33" s="41"/>
      <c r="G33" s="41"/>
      <c r="H33" s="41"/>
      <c r="I33" s="41"/>
      <c r="J33" s="41"/>
      <c r="K33" s="42"/>
    </row>
    <row r="34" spans="2:11" ht="12.75">
      <c r="B34" s="40"/>
      <c r="C34" s="41"/>
      <c r="D34" s="41"/>
      <c r="E34" s="41"/>
      <c r="F34" s="41"/>
      <c r="G34" s="41"/>
      <c r="H34" s="41"/>
      <c r="I34" s="41"/>
      <c r="J34" s="41"/>
      <c r="K34" s="42"/>
    </row>
    <row r="35" spans="2:11" ht="12.75">
      <c r="B35" s="40"/>
      <c r="C35" s="41"/>
      <c r="D35" s="41"/>
      <c r="E35" s="41"/>
      <c r="F35" s="41"/>
      <c r="G35" s="41"/>
      <c r="H35" s="41"/>
      <c r="I35" s="41"/>
      <c r="J35" s="41"/>
      <c r="K35" s="42"/>
    </row>
    <row r="36" spans="2:11" ht="12.75">
      <c r="B36" s="40"/>
      <c r="C36" s="41"/>
      <c r="D36" s="41"/>
      <c r="E36" s="41"/>
      <c r="F36" s="41"/>
      <c r="G36" s="41"/>
      <c r="H36" s="41"/>
      <c r="I36" s="41"/>
      <c r="J36" s="41"/>
      <c r="K36" s="42"/>
    </row>
    <row r="37" spans="2:11" ht="12.75">
      <c r="B37" s="40"/>
      <c r="C37" s="41"/>
      <c r="D37" s="41"/>
      <c r="E37" s="41"/>
      <c r="F37" s="41"/>
      <c r="G37" s="41"/>
      <c r="H37" s="41"/>
      <c r="I37" s="41"/>
      <c r="J37" s="41"/>
      <c r="K37" s="42"/>
    </row>
    <row r="38" spans="2:11" ht="12.75">
      <c r="B38" s="40"/>
      <c r="C38" s="41"/>
      <c r="D38" s="41"/>
      <c r="E38" s="41"/>
      <c r="F38" s="41"/>
      <c r="G38" s="41"/>
      <c r="H38" s="41"/>
      <c r="I38" s="41"/>
      <c r="J38" s="41"/>
      <c r="K38" s="42"/>
    </row>
    <row r="39" spans="2:11" ht="12.75">
      <c r="B39" s="40"/>
      <c r="C39" s="41"/>
      <c r="D39" s="41"/>
      <c r="E39" s="41"/>
      <c r="F39" s="41"/>
      <c r="G39" s="41"/>
      <c r="H39" s="41"/>
      <c r="I39" s="41"/>
      <c r="J39" s="41"/>
      <c r="K39" s="42"/>
    </row>
    <row r="40" spans="2:11" ht="12.75">
      <c r="B40" s="40"/>
      <c r="C40" s="41"/>
      <c r="D40" s="41"/>
      <c r="E40" s="41"/>
      <c r="F40" s="41"/>
      <c r="G40" s="41"/>
      <c r="H40" s="41"/>
      <c r="I40" s="41"/>
      <c r="J40" s="41"/>
      <c r="K40" s="42"/>
    </row>
    <row r="41" spans="2:11" ht="12.75">
      <c r="B41" s="40"/>
      <c r="C41" s="41"/>
      <c r="D41" s="41"/>
      <c r="E41" s="41"/>
      <c r="F41" s="41"/>
      <c r="G41" s="41"/>
      <c r="H41" s="41"/>
      <c r="I41" s="41"/>
      <c r="J41" s="41"/>
      <c r="K41" s="42"/>
    </row>
    <row r="42" spans="2:11" ht="9" customHeight="1">
      <c r="B42" s="40"/>
      <c r="C42" s="41"/>
      <c r="D42" s="41"/>
      <c r="E42" s="41"/>
      <c r="F42" s="41"/>
      <c r="G42" s="41"/>
      <c r="H42" s="41"/>
      <c r="I42" s="41"/>
      <c r="J42" s="41"/>
      <c r="K42" s="42"/>
    </row>
    <row r="43" spans="2:11" ht="12.75">
      <c r="B43" s="40"/>
      <c r="C43" s="41"/>
      <c r="D43" s="41"/>
      <c r="E43" s="41"/>
      <c r="F43" s="41"/>
      <c r="G43" s="41"/>
      <c r="H43" s="41"/>
      <c r="I43" s="41"/>
      <c r="J43" s="41"/>
      <c r="K43" s="42"/>
    </row>
    <row r="44" spans="2:11" ht="12.75">
      <c r="B44" s="40"/>
      <c r="C44" s="41"/>
      <c r="D44" s="41"/>
      <c r="E44" s="41"/>
      <c r="F44" s="41"/>
      <c r="G44" s="41"/>
      <c r="H44" s="41"/>
      <c r="I44" s="41"/>
      <c r="J44" s="41"/>
      <c r="K44" s="42"/>
    </row>
    <row r="45" spans="2:11" s="27" customFormat="1" ht="12.75" customHeight="1">
      <c r="B45" s="28"/>
      <c r="C45" s="41" t="s">
        <v>148</v>
      </c>
      <c r="D45" s="41"/>
      <c r="E45" s="41"/>
      <c r="F45" s="41"/>
      <c r="G45" s="44"/>
      <c r="H45" s="351" t="s">
        <v>149</v>
      </c>
      <c r="I45" s="351"/>
      <c r="J45" s="31"/>
      <c r="K45" s="32"/>
    </row>
    <row r="46" spans="2:11" s="27" customFormat="1" ht="12.75" customHeight="1">
      <c r="B46" s="28"/>
      <c r="C46" s="41" t="s">
        <v>150</v>
      </c>
      <c r="D46" s="41"/>
      <c r="E46" s="41"/>
      <c r="F46" s="41"/>
      <c r="G46" s="44"/>
      <c r="H46" s="343"/>
      <c r="I46" s="343"/>
      <c r="J46" s="31"/>
      <c r="K46" s="32"/>
    </row>
    <row r="47" spans="2:11" s="27" customFormat="1" ht="12.75" customHeight="1">
      <c r="B47" s="28"/>
      <c r="C47" s="41" t="s">
        <v>151</v>
      </c>
      <c r="D47" s="41"/>
      <c r="E47" s="41"/>
      <c r="F47" s="41"/>
      <c r="G47" s="44"/>
      <c r="H47" s="343" t="s">
        <v>152</v>
      </c>
      <c r="I47" s="343"/>
      <c r="J47" s="31"/>
      <c r="K47" s="32"/>
    </row>
    <row r="48" spans="2:11" s="27" customFormat="1" ht="12.75" customHeight="1">
      <c r="B48" s="28"/>
      <c r="C48" s="41" t="s">
        <v>153</v>
      </c>
      <c r="D48" s="41"/>
      <c r="E48" s="41"/>
      <c r="F48" s="41"/>
      <c r="G48" s="44"/>
      <c r="H48" s="343"/>
      <c r="I48" s="343"/>
      <c r="J48" s="31"/>
      <c r="K48" s="32"/>
    </row>
    <row r="49" spans="2:11" ht="12.75">
      <c r="B49" s="40"/>
      <c r="C49" s="41"/>
      <c r="D49" s="41"/>
      <c r="E49" s="41"/>
      <c r="F49" s="41"/>
      <c r="G49" s="44"/>
      <c r="H49" s="44"/>
      <c r="I49" s="44"/>
      <c r="J49" s="41"/>
      <c r="K49" s="42"/>
    </row>
    <row r="50" spans="2:11" s="46" customFormat="1" ht="12.75" customHeight="1">
      <c r="B50" s="47"/>
      <c r="C50" s="48" t="s">
        <v>236</v>
      </c>
      <c r="D50" s="41"/>
      <c r="E50" s="41"/>
      <c r="F50" s="41"/>
      <c r="G50" s="49" t="s">
        <v>154</v>
      </c>
      <c r="H50" s="344" t="s">
        <v>249</v>
      </c>
      <c r="I50" s="345"/>
      <c r="J50" s="30"/>
      <c r="K50" s="50"/>
    </row>
    <row r="51" spans="2:11" s="46" customFormat="1" ht="12.75" customHeight="1">
      <c r="B51" s="47"/>
      <c r="C51" s="41"/>
      <c r="D51" s="41"/>
      <c r="E51" s="41"/>
      <c r="F51" s="41"/>
      <c r="G51" s="49" t="s">
        <v>155</v>
      </c>
      <c r="H51" s="346" t="s">
        <v>250</v>
      </c>
      <c r="I51" s="345"/>
      <c r="J51" s="30"/>
      <c r="K51" s="50"/>
    </row>
    <row r="52" spans="2:11" s="46" customFormat="1" ht="7.5" customHeight="1">
      <c r="B52" s="47"/>
      <c r="C52" s="41"/>
      <c r="D52" s="41"/>
      <c r="E52" s="41"/>
      <c r="F52" s="41"/>
      <c r="G52" s="49"/>
      <c r="H52" s="49"/>
      <c r="I52" s="49"/>
      <c r="J52" s="30"/>
      <c r="K52" s="50"/>
    </row>
    <row r="53" spans="2:11" s="46" customFormat="1" ht="12.75" customHeight="1">
      <c r="B53" s="47"/>
      <c r="C53" s="41" t="s">
        <v>237</v>
      </c>
      <c r="D53" s="41"/>
      <c r="E53" s="41"/>
      <c r="F53" s="51"/>
      <c r="G53" s="44"/>
      <c r="H53" s="342" t="s">
        <v>278</v>
      </c>
      <c r="I53" s="342"/>
      <c r="J53" s="30"/>
      <c r="K53" s="50"/>
    </row>
    <row r="54" spans="2:11" ht="22.5" customHeight="1">
      <c r="B54" s="53"/>
      <c r="C54" s="54"/>
      <c r="D54" s="54"/>
      <c r="E54" s="54"/>
      <c r="F54" s="54"/>
      <c r="G54" s="54"/>
      <c r="H54" s="54"/>
      <c r="I54" s="54"/>
      <c r="J54" s="54"/>
      <c r="K54" s="55"/>
    </row>
    <row r="55" ht="6.75" customHeight="1"/>
  </sheetData>
  <sheetProtection/>
  <mergeCells count="16">
    <mergeCell ref="H53:I53"/>
    <mergeCell ref="H48:I48"/>
    <mergeCell ref="H50:I50"/>
    <mergeCell ref="H51:I51"/>
    <mergeCell ref="B25:K25"/>
    <mergeCell ref="C26:J26"/>
    <mergeCell ref="C27:J27"/>
    <mergeCell ref="H45:I45"/>
    <mergeCell ref="H46:I46"/>
    <mergeCell ref="H47:I47"/>
    <mergeCell ref="C3:E3"/>
    <mergeCell ref="C4:E4"/>
    <mergeCell ref="C5:E5"/>
    <mergeCell ref="C7:E7"/>
    <mergeCell ref="C8:E8"/>
    <mergeCell ref="C10:E10"/>
  </mergeCells>
  <printOptions/>
  <pageMargins left="0" right="0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8"/>
  <sheetViews>
    <sheetView zoomScale="120" zoomScaleNormal="120" workbookViewId="0" topLeftCell="A10">
      <selection activeCell="E49" sqref="E49"/>
    </sheetView>
  </sheetViews>
  <sheetFormatPr defaultColWidth="8.8515625" defaultRowHeight="12.75"/>
  <cols>
    <col min="1" max="1" width="3.140625" style="60" customWidth="1"/>
    <col min="2" max="2" width="2.8515625" style="60" customWidth="1"/>
    <col min="3" max="3" width="43.00390625" style="60" customWidth="1"/>
    <col min="4" max="4" width="10.28125" style="60" customWidth="1"/>
    <col min="5" max="5" width="17.00390625" style="60" customWidth="1"/>
    <col min="6" max="6" width="16.57421875" style="60" customWidth="1"/>
    <col min="7" max="16384" width="8.8515625" style="60" customWidth="1"/>
  </cols>
  <sheetData>
    <row r="2" spans="1:6" ht="13.5" customHeight="1">
      <c r="A2" s="44"/>
      <c r="B2" s="354" t="s">
        <v>0</v>
      </c>
      <c r="C2" s="354"/>
      <c r="D2" s="354"/>
      <c r="E2" s="354"/>
      <c r="F2" s="354"/>
    </row>
    <row r="3" spans="1:6" ht="13.5" customHeight="1">
      <c r="A3" s="44"/>
      <c r="B3" s="49"/>
      <c r="C3" s="49"/>
      <c r="D3" s="49"/>
      <c r="E3" s="49"/>
      <c r="F3" s="49"/>
    </row>
    <row r="4" spans="1:6" ht="13.5" customHeight="1">
      <c r="A4" s="52"/>
      <c r="B4" s="45"/>
      <c r="C4" s="45"/>
      <c r="D4" s="45"/>
      <c r="E4" s="45"/>
      <c r="F4" s="45"/>
    </row>
    <row r="5" spans="1:6" s="62" customFormat="1" ht="23.25" customHeight="1">
      <c r="A5" s="6"/>
      <c r="B5" s="353" t="s">
        <v>8</v>
      </c>
      <c r="C5" s="353"/>
      <c r="D5" s="9" t="s">
        <v>9</v>
      </c>
      <c r="E5" s="9" t="s">
        <v>171</v>
      </c>
      <c r="F5" s="9" t="s">
        <v>176</v>
      </c>
    </row>
    <row r="6" spans="1:6" ht="13.5" customHeight="1">
      <c r="A6" s="6" t="s">
        <v>4</v>
      </c>
      <c r="B6" s="352" t="s">
        <v>10</v>
      </c>
      <c r="C6" s="352"/>
      <c r="D6" s="114"/>
      <c r="E6" s="115"/>
      <c r="F6" s="115"/>
    </row>
    <row r="7" spans="1:6" ht="13.5" customHeight="1">
      <c r="A7" s="9"/>
      <c r="B7" s="116">
        <v>1</v>
      </c>
      <c r="C7" s="14" t="s">
        <v>11</v>
      </c>
      <c r="D7" s="14"/>
      <c r="E7" s="115"/>
      <c r="F7" s="115"/>
    </row>
    <row r="8" spans="1:6" ht="13.5" customHeight="1">
      <c r="A8" s="9"/>
      <c r="B8" s="116" t="s">
        <v>172</v>
      </c>
      <c r="C8" s="117" t="s">
        <v>170</v>
      </c>
      <c r="D8" s="117"/>
      <c r="E8" s="115">
        <v>1420</v>
      </c>
      <c r="F8" s="115">
        <v>3266</v>
      </c>
    </row>
    <row r="9" spans="1:6" ht="13.5" customHeight="1">
      <c r="A9" s="9"/>
      <c r="B9" s="116" t="s">
        <v>172</v>
      </c>
      <c r="C9" s="13" t="s">
        <v>169</v>
      </c>
      <c r="D9" s="13"/>
      <c r="E9" s="115"/>
      <c r="F9" s="115"/>
    </row>
    <row r="10" spans="1:6" ht="13.5" customHeight="1">
      <c r="A10" s="9"/>
      <c r="B10" s="116"/>
      <c r="C10" s="118" t="s">
        <v>23</v>
      </c>
      <c r="D10" s="118">
        <f>D9+D8</f>
        <v>0</v>
      </c>
      <c r="E10" s="119">
        <f>SUM(E8:E9)</f>
        <v>1420</v>
      </c>
      <c r="F10" s="119">
        <f>SUM(F8:F9)</f>
        <v>3266</v>
      </c>
    </row>
    <row r="11" spans="1:6" ht="13.5" customHeight="1">
      <c r="A11" s="6"/>
      <c r="B11" s="3">
        <v>2</v>
      </c>
      <c r="C11" s="3" t="s">
        <v>12</v>
      </c>
      <c r="D11" s="3"/>
      <c r="E11" s="120"/>
      <c r="F11" s="120"/>
    </row>
    <row r="12" spans="1:6" ht="13.5" customHeight="1">
      <c r="A12" s="6"/>
      <c r="B12" s="121" t="s">
        <v>172</v>
      </c>
      <c r="C12" s="122" t="s">
        <v>33</v>
      </c>
      <c r="D12" s="122"/>
      <c r="E12" s="115"/>
      <c r="F12" s="115"/>
    </row>
    <row r="13" spans="1:6" ht="13.5" customHeight="1">
      <c r="A13" s="6"/>
      <c r="B13" s="121" t="s">
        <v>172</v>
      </c>
      <c r="C13" s="122" t="s">
        <v>173</v>
      </c>
      <c r="D13" s="122"/>
      <c r="E13" s="115"/>
      <c r="F13" s="115"/>
    </row>
    <row r="14" spans="1:6" ht="13.5" customHeight="1">
      <c r="A14" s="6"/>
      <c r="B14" s="61"/>
      <c r="C14" s="118" t="s">
        <v>13</v>
      </c>
      <c r="D14" s="118"/>
      <c r="E14" s="119">
        <f>SUM(E12:E13)</f>
        <v>0</v>
      </c>
      <c r="F14" s="119">
        <f>SUM(F12:F13)</f>
        <v>0</v>
      </c>
    </row>
    <row r="15" spans="1:6" ht="13.5" customHeight="1">
      <c r="A15" s="6"/>
      <c r="B15" s="3">
        <v>3</v>
      </c>
      <c r="C15" s="3" t="s">
        <v>14</v>
      </c>
      <c r="D15" s="3"/>
      <c r="E15" s="120"/>
      <c r="F15" s="120"/>
    </row>
    <row r="16" spans="1:6" ht="13.5" customHeight="1">
      <c r="A16" s="6"/>
      <c r="B16" s="121" t="s">
        <v>172</v>
      </c>
      <c r="C16" s="122" t="s">
        <v>177</v>
      </c>
      <c r="D16" s="122"/>
      <c r="E16" s="115"/>
      <c r="F16" s="115"/>
    </row>
    <row r="17" spans="1:6" ht="24.75" customHeight="1">
      <c r="A17" s="6"/>
      <c r="B17" s="121" t="s">
        <v>172</v>
      </c>
      <c r="C17" s="13" t="s">
        <v>238</v>
      </c>
      <c r="D17" s="13"/>
      <c r="E17" s="115"/>
      <c r="F17" s="115"/>
    </row>
    <row r="18" spans="1:6" ht="13.5" customHeight="1">
      <c r="A18" s="6"/>
      <c r="B18" s="121" t="s">
        <v>172</v>
      </c>
      <c r="C18" s="122" t="s">
        <v>263</v>
      </c>
      <c r="D18" s="122"/>
      <c r="E18" s="115">
        <v>5158884</v>
      </c>
      <c r="F18" s="115">
        <v>1996420</v>
      </c>
    </row>
    <row r="19" spans="1:6" ht="13.5" customHeight="1">
      <c r="A19" s="6"/>
      <c r="B19" s="121" t="s">
        <v>172</v>
      </c>
      <c r="C19" s="122" t="s">
        <v>222</v>
      </c>
      <c r="D19" s="122"/>
      <c r="E19" s="115">
        <v>0</v>
      </c>
      <c r="F19" s="115"/>
    </row>
    <row r="20" spans="1:6" ht="13.5" customHeight="1">
      <c r="A20" s="6"/>
      <c r="B20" s="121"/>
      <c r="C20" s="122" t="s">
        <v>178</v>
      </c>
      <c r="D20" s="122"/>
      <c r="E20" s="115">
        <v>0</v>
      </c>
      <c r="F20" s="115"/>
    </row>
    <row r="21" spans="1:6" s="62" customFormat="1" ht="13.5" customHeight="1">
      <c r="A21" s="6"/>
      <c r="B21" s="3"/>
      <c r="C21" s="118" t="s">
        <v>15</v>
      </c>
      <c r="D21" s="118"/>
      <c r="E21" s="119">
        <f>SUM(E16:E20)</f>
        <v>5158884</v>
      </c>
      <c r="F21" s="119">
        <f>SUM(F16:F20)</f>
        <v>1996420</v>
      </c>
    </row>
    <row r="22" spans="1:6" ht="13.5" customHeight="1">
      <c r="A22" s="6"/>
      <c r="B22" s="3">
        <v>4</v>
      </c>
      <c r="C22" s="3" t="s">
        <v>16</v>
      </c>
      <c r="D22" s="3"/>
      <c r="E22" s="120"/>
      <c r="F22" s="120"/>
    </row>
    <row r="23" spans="1:6" ht="13.5" customHeight="1">
      <c r="A23" s="6"/>
      <c r="B23" s="123" t="s">
        <v>172</v>
      </c>
      <c r="C23" s="124" t="s">
        <v>51</v>
      </c>
      <c r="D23" s="124"/>
      <c r="E23" s="115"/>
      <c r="F23" s="115"/>
    </row>
    <row r="24" spans="1:6" ht="13.5" customHeight="1">
      <c r="A24" s="6"/>
      <c r="B24" s="123" t="s">
        <v>172</v>
      </c>
      <c r="C24" s="122" t="s">
        <v>52</v>
      </c>
      <c r="D24" s="122"/>
      <c r="E24" s="115"/>
      <c r="F24" s="115"/>
    </row>
    <row r="25" spans="1:6" ht="13.5" customHeight="1">
      <c r="A25" s="6"/>
      <c r="B25" s="123" t="s">
        <v>172</v>
      </c>
      <c r="C25" s="122" t="s">
        <v>53</v>
      </c>
      <c r="D25" s="122"/>
      <c r="E25" s="115"/>
      <c r="F25" s="115"/>
    </row>
    <row r="26" spans="1:6" ht="13.5" customHeight="1">
      <c r="A26" s="6"/>
      <c r="B26" s="123" t="s">
        <v>172</v>
      </c>
      <c r="C26" s="122" t="s">
        <v>54</v>
      </c>
      <c r="D26" s="122"/>
      <c r="E26" s="115"/>
      <c r="F26" s="115"/>
    </row>
    <row r="27" spans="1:6" ht="13.5" customHeight="1">
      <c r="A27" s="6"/>
      <c r="B27" s="123" t="s">
        <v>172</v>
      </c>
      <c r="C27" s="122" t="s">
        <v>55</v>
      </c>
      <c r="D27" s="122"/>
      <c r="E27" s="115"/>
      <c r="F27" s="115"/>
    </row>
    <row r="28" spans="1:6" ht="13.5" customHeight="1">
      <c r="A28" s="6"/>
      <c r="B28" s="61"/>
      <c r="C28" s="118" t="s">
        <v>17</v>
      </c>
      <c r="D28" s="118"/>
      <c r="E28" s="119">
        <f>SUM(E23:E27)</f>
        <v>0</v>
      </c>
      <c r="F28" s="119">
        <f>SUM(F23:F27)</f>
        <v>0</v>
      </c>
    </row>
    <row r="29" spans="1:6" ht="13.5" customHeight="1">
      <c r="A29" s="6"/>
      <c r="B29" s="125">
        <v>5</v>
      </c>
      <c r="C29" s="3" t="s">
        <v>18</v>
      </c>
      <c r="D29" s="3"/>
      <c r="E29" s="115">
        <v>0</v>
      </c>
      <c r="F29" s="115">
        <v>0</v>
      </c>
    </row>
    <row r="30" spans="1:7" ht="13.5" customHeight="1">
      <c r="A30" s="6"/>
      <c r="B30" s="116">
        <v>6</v>
      </c>
      <c r="C30" s="14" t="s">
        <v>19</v>
      </c>
      <c r="D30" s="14"/>
      <c r="E30" s="115">
        <v>0</v>
      </c>
      <c r="F30" s="115">
        <v>0</v>
      </c>
      <c r="G30" s="60" t="s">
        <v>3</v>
      </c>
    </row>
    <row r="31" spans="1:6" ht="13.5" customHeight="1">
      <c r="A31" s="6"/>
      <c r="B31" s="125">
        <v>7</v>
      </c>
      <c r="C31" s="3" t="s">
        <v>20</v>
      </c>
      <c r="D31" s="3"/>
      <c r="E31" s="115">
        <v>0</v>
      </c>
      <c r="F31" s="115">
        <v>0</v>
      </c>
    </row>
    <row r="32" spans="1:6" ht="13.5" customHeight="1">
      <c r="A32" s="6"/>
      <c r="B32" s="121" t="s">
        <v>172</v>
      </c>
      <c r="C32" s="61" t="s">
        <v>174</v>
      </c>
      <c r="D32" s="61"/>
      <c r="E32" s="115"/>
      <c r="F32" s="115"/>
    </row>
    <row r="33" spans="1:6" ht="13.5" customHeight="1">
      <c r="A33" s="6"/>
      <c r="B33" s="121"/>
      <c r="C33" s="118" t="s">
        <v>175</v>
      </c>
      <c r="D33" s="118"/>
      <c r="E33" s="119">
        <f>SUM(E32)</f>
        <v>0</v>
      </c>
      <c r="F33" s="119">
        <f>SUM(F32)</f>
        <v>0</v>
      </c>
    </row>
    <row r="34" spans="1:6" ht="13.5" customHeight="1">
      <c r="A34" s="6"/>
      <c r="B34" s="3"/>
      <c r="C34" s="103" t="s">
        <v>21</v>
      </c>
      <c r="D34" s="103"/>
      <c r="E34" s="119">
        <f>E10+E14+E21+E28+E29+E30+E33</f>
        <v>5160304</v>
      </c>
      <c r="F34" s="119">
        <f>F10+F14+F21+F28+F29+F30+F33</f>
        <v>1999686</v>
      </c>
    </row>
    <row r="35" spans="1:6" ht="13.5" customHeight="1">
      <c r="A35" s="6" t="s">
        <v>1</v>
      </c>
      <c r="B35" s="3"/>
      <c r="C35" s="3" t="s">
        <v>22</v>
      </c>
      <c r="D35" s="3"/>
      <c r="E35" s="115"/>
      <c r="F35" s="115"/>
    </row>
    <row r="36" spans="1:6" s="62" customFormat="1" ht="13.5" customHeight="1">
      <c r="A36" s="6"/>
      <c r="B36" s="3">
        <v>1</v>
      </c>
      <c r="C36" s="3" t="s">
        <v>24</v>
      </c>
      <c r="D36" s="3"/>
      <c r="E36" s="115"/>
      <c r="F36" s="115"/>
    </row>
    <row r="37" spans="1:6" ht="13.5" customHeight="1">
      <c r="A37" s="6"/>
      <c r="B37" s="121" t="s">
        <v>172</v>
      </c>
      <c r="C37" s="126" t="s">
        <v>56</v>
      </c>
      <c r="D37" s="126"/>
      <c r="E37" s="115"/>
      <c r="F37" s="115"/>
    </row>
    <row r="38" spans="1:6" ht="13.5" customHeight="1">
      <c r="A38" s="6"/>
      <c r="B38" s="121" t="s">
        <v>172</v>
      </c>
      <c r="C38" s="122" t="s">
        <v>57</v>
      </c>
      <c r="D38" s="122"/>
      <c r="E38" s="120"/>
      <c r="F38" s="120"/>
    </row>
    <row r="39" spans="1:6" ht="13.5" customHeight="1">
      <c r="A39" s="6"/>
      <c r="B39" s="121" t="s">
        <v>172</v>
      </c>
      <c r="C39" s="122" t="s">
        <v>58</v>
      </c>
      <c r="D39" s="122"/>
      <c r="E39" s="120"/>
      <c r="F39" s="120"/>
    </row>
    <row r="40" spans="1:6" ht="13.5" customHeight="1">
      <c r="A40" s="6"/>
      <c r="B40" s="121" t="s">
        <v>172</v>
      </c>
      <c r="C40" s="13" t="s">
        <v>59</v>
      </c>
      <c r="D40" s="13"/>
      <c r="E40" s="120"/>
      <c r="F40" s="120"/>
    </row>
    <row r="41" spans="1:6" ht="13.5" customHeight="1">
      <c r="A41" s="6"/>
      <c r="B41" s="3"/>
      <c r="C41" s="118" t="s">
        <v>23</v>
      </c>
      <c r="D41" s="118"/>
      <c r="E41" s="119">
        <f>SUM(E37:E40)</f>
        <v>0</v>
      </c>
      <c r="F41" s="119">
        <f>SUM(F37:F40)</f>
        <v>0</v>
      </c>
    </row>
    <row r="42" spans="1:6" s="62" customFormat="1" ht="13.5" customHeight="1">
      <c r="A42" s="6"/>
      <c r="B42" s="3">
        <v>2</v>
      </c>
      <c r="C42" s="127" t="s">
        <v>181</v>
      </c>
      <c r="D42" s="127"/>
      <c r="E42" s="115"/>
      <c r="F42" s="115"/>
    </row>
    <row r="43" spans="1:6" ht="13.5" customHeight="1">
      <c r="A43" s="6"/>
      <c r="B43" s="121" t="s">
        <v>172</v>
      </c>
      <c r="C43" s="128" t="s">
        <v>60</v>
      </c>
      <c r="D43" s="128"/>
      <c r="E43" s="83"/>
      <c r="F43" s="83"/>
    </row>
    <row r="44" spans="1:6" ht="13.5" customHeight="1">
      <c r="A44" s="6"/>
      <c r="B44" s="121" t="s">
        <v>172</v>
      </c>
      <c r="C44" s="122" t="s">
        <v>61</v>
      </c>
      <c r="D44" s="122"/>
      <c r="E44" s="120">
        <v>230000</v>
      </c>
      <c r="F44" s="120">
        <v>230000</v>
      </c>
    </row>
    <row r="45" spans="1:6" ht="13.5" customHeight="1">
      <c r="A45" s="6"/>
      <c r="B45" s="121" t="s">
        <v>172</v>
      </c>
      <c r="C45" s="122" t="s">
        <v>62</v>
      </c>
      <c r="D45" s="122"/>
      <c r="E45" s="120">
        <v>132000</v>
      </c>
      <c r="F45" s="120"/>
    </row>
    <row r="46" spans="1:6" ht="13.5" customHeight="1">
      <c r="A46" s="6"/>
      <c r="B46" s="121" t="s">
        <v>172</v>
      </c>
      <c r="C46" s="126" t="s">
        <v>179</v>
      </c>
      <c r="D46" s="126"/>
      <c r="E46" s="120">
        <v>0</v>
      </c>
      <c r="F46" s="120"/>
    </row>
    <row r="47" spans="1:6" ht="13.5" customHeight="1">
      <c r="A47" s="6"/>
      <c r="B47" s="121"/>
      <c r="C47" s="126" t="s">
        <v>180</v>
      </c>
      <c r="D47" s="126"/>
      <c r="E47" s="120">
        <v>0</v>
      </c>
      <c r="F47" s="120"/>
    </row>
    <row r="48" spans="1:6" s="62" customFormat="1" ht="13.5" customHeight="1">
      <c r="A48" s="6"/>
      <c r="B48" s="129"/>
      <c r="C48" s="118" t="s">
        <v>13</v>
      </c>
      <c r="D48" s="118"/>
      <c r="E48" s="119">
        <f>SUM(E43:E47)</f>
        <v>362000</v>
      </c>
      <c r="F48" s="119">
        <f>SUM(F43:F46)</f>
        <v>230000</v>
      </c>
    </row>
    <row r="49" spans="1:6" s="62" customFormat="1" ht="13.5" customHeight="1">
      <c r="A49" s="6"/>
      <c r="B49" s="3">
        <v>3</v>
      </c>
      <c r="C49" s="3" t="s">
        <v>25</v>
      </c>
      <c r="D49" s="3"/>
      <c r="E49" s="115"/>
      <c r="F49" s="115"/>
    </row>
    <row r="50" spans="1:6" s="62" customFormat="1" ht="13.5" customHeight="1">
      <c r="A50" s="6"/>
      <c r="B50" s="3">
        <v>4</v>
      </c>
      <c r="C50" s="3" t="s">
        <v>26</v>
      </c>
      <c r="D50" s="3"/>
      <c r="E50" s="115"/>
      <c r="F50" s="115"/>
    </row>
    <row r="51" spans="1:6" ht="13.5" customHeight="1">
      <c r="A51" s="6"/>
      <c r="B51" s="121" t="s">
        <v>172</v>
      </c>
      <c r="C51" s="122" t="s">
        <v>65</v>
      </c>
      <c r="D51" s="122"/>
      <c r="E51" s="120"/>
      <c r="F51" s="120"/>
    </row>
    <row r="52" spans="1:6" ht="13.5" customHeight="1">
      <c r="A52" s="6"/>
      <c r="B52" s="121" t="s">
        <v>172</v>
      </c>
      <c r="C52" s="122" t="s">
        <v>63</v>
      </c>
      <c r="D52" s="122"/>
      <c r="E52" s="120"/>
      <c r="F52" s="120"/>
    </row>
    <row r="53" spans="1:6" ht="13.5" customHeight="1">
      <c r="A53" s="6"/>
      <c r="B53" s="121" t="s">
        <v>172</v>
      </c>
      <c r="C53" s="122" t="s">
        <v>64</v>
      </c>
      <c r="D53" s="122"/>
      <c r="E53" s="120"/>
      <c r="F53" s="120"/>
    </row>
    <row r="54" spans="1:6" s="62" customFormat="1" ht="13.5" customHeight="1">
      <c r="A54" s="6"/>
      <c r="B54" s="3"/>
      <c r="C54" s="118" t="s">
        <v>15</v>
      </c>
      <c r="D54" s="118"/>
      <c r="E54" s="119">
        <f>SUM(E51:E53)</f>
        <v>0</v>
      </c>
      <c r="F54" s="119">
        <f>SUM(F51:F53)</f>
        <v>0</v>
      </c>
    </row>
    <row r="55" spans="1:6" s="62" customFormat="1" ht="13.5" customHeight="1">
      <c r="A55" s="6"/>
      <c r="B55" s="3">
        <v>5</v>
      </c>
      <c r="C55" s="3" t="s">
        <v>28</v>
      </c>
      <c r="D55" s="3"/>
      <c r="E55" s="115">
        <v>0</v>
      </c>
      <c r="F55" s="115">
        <v>0</v>
      </c>
    </row>
    <row r="56" spans="1:6" s="62" customFormat="1" ht="13.5" customHeight="1">
      <c r="A56" s="6"/>
      <c r="B56" s="3">
        <v>6</v>
      </c>
      <c r="C56" s="3" t="s">
        <v>27</v>
      </c>
      <c r="D56" s="3"/>
      <c r="E56" s="115">
        <v>0</v>
      </c>
      <c r="F56" s="115">
        <v>0</v>
      </c>
    </row>
    <row r="57" spans="1:6" s="64" customFormat="1" ht="13.5" customHeight="1">
      <c r="A57" s="63"/>
      <c r="B57" s="130"/>
      <c r="C57" s="103" t="s">
        <v>29</v>
      </c>
      <c r="D57" s="103"/>
      <c r="E57" s="119">
        <f>E41+E48+E54+E55+E56</f>
        <v>362000</v>
      </c>
      <c r="F57" s="119">
        <f>F41+F48+F54+F55+F56</f>
        <v>230000</v>
      </c>
    </row>
    <row r="58" spans="1:6" ht="13.5" customHeight="1">
      <c r="A58" s="61"/>
      <c r="B58" s="61"/>
      <c r="C58" s="118" t="s">
        <v>30</v>
      </c>
      <c r="D58" s="118"/>
      <c r="E58" s="119">
        <f>E57+E34</f>
        <v>5522304</v>
      </c>
      <c r="F58" s="119">
        <f>F57+F34</f>
        <v>2229686</v>
      </c>
    </row>
  </sheetData>
  <sheetProtection/>
  <mergeCells count="3">
    <mergeCell ref="B6:C6"/>
    <mergeCell ref="B5:C5"/>
    <mergeCell ref="B2:F2"/>
  </mergeCells>
  <printOptions/>
  <pageMargins left="0.5" right="0.5" top="0.25" bottom="0.25" header="0.25" footer="0.2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F33" sqref="F33"/>
    </sheetView>
  </sheetViews>
  <sheetFormatPr defaultColWidth="9.140625" defaultRowHeight="12.75"/>
  <cols>
    <col min="1" max="1" width="4.140625" style="76" customWidth="1"/>
    <col min="2" max="2" width="3.7109375" style="76" customWidth="1"/>
    <col min="3" max="3" width="41.7109375" style="76" customWidth="1"/>
    <col min="4" max="4" width="9.8515625" style="76" customWidth="1"/>
    <col min="5" max="5" width="17.8515625" style="76" customWidth="1"/>
    <col min="6" max="6" width="19.140625" style="82" customWidth="1"/>
    <col min="7" max="7" width="11.421875" style="76" bestFit="1" customWidth="1"/>
    <col min="8" max="16384" width="9.140625" style="76" customWidth="1"/>
  </cols>
  <sheetData>
    <row r="1" spans="1:6" s="106" customFormat="1" ht="22.5" customHeight="1">
      <c r="A1" s="357" t="s">
        <v>0</v>
      </c>
      <c r="B1" s="357"/>
      <c r="C1" s="357"/>
      <c r="D1" s="357"/>
      <c r="E1" s="357"/>
      <c r="F1" s="357"/>
    </row>
    <row r="2" spans="1:6" ht="26.25" customHeight="1">
      <c r="A2" s="66"/>
      <c r="B2" s="77" t="s">
        <v>31</v>
      </c>
      <c r="C2" s="78"/>
      <c r="D2" s="79" t="s">
        <v>9</v>
      </c>
      <c r="E2" s="80" t="s">
        <v>171</v>
      </c>
      <c r="F2" s="80" t="s">
        <v>176</v>
      </c>
    </row>
    <row r="3" spans="1:6" ht="16.5" customHeight="1">
      <c r="A3" s="68" t="s">
        <v>4</v>
      </c>
      <c r="B3" s="355" t="s">
        <v>32</v>
      </c>
      <c r="C3" s="356"/>
      <c r="D3" s="69"/>
      <c r="E3" s="107"/>
      <c r="F3" s="107"/>
    </row>
    <row r="4" spans="1:6" s="93" customFormat="1" ht="16.5" customHeight="1">
      <c r="A4" s="68"/>
      <c r="B4" s="73">
        <v>1</v>
      </c>
      <c r="C4" s="72" t="s">
        <v>33</v>
      </c>
      <c r="D4" s="72"/>
      <c r="E4" s="108">
        <v>0</v>
      </c>
      <c r="F4" s="108">
        <v>0</v>
      </c>
    </row>
    <row r="5" spans="1:6" s="93" customFormat="1" ht="16.5" customHeight="1">
      <c r="A5" s="68"/>
      <c r="B5" s="73">
        <v>2</v>
      </c>
      <c r="C5" s="72" t="s">
        <v>34</v>
      </c>
      <c r="D5" s="72"/>
      <c r="E5" s="108"/>
      <c r="F5" s="108"/>
    </row>
    <row r="6" spans="1:6" s="93" customFormat="1" ht="16.5" customHeight="1">
      <c r="A6" s="68"/>
      <c r="B6" s="94" t="s">
        <v>172</v>
      </c>
      <c r="C6" s="71" t="s">
        <v>182</v>
      </c>
      <c r="D6" s="72"/>
      <c r="E6" s="108"/>
      <c r="F6" s="108"/>
    </row>
    <row r="7" spans="1:6" s="81" customFormat="1" ht="14.25" customHeight="1">
      <c r="A7" s="68"/>
      <c r="B7" s="94" t="s">
        <v>172</v>
      </c>
      <c r="C7" s="71" t="s">
        <v>66</v>
      </c>
      <c r="D7" s="71"/>
      <c r="E7" s="109"/>
      <c r="F7" s="109"/>
    </row>
    <row r="8" spans="1:6" s="81" customFormat="1" ht="16.5" customHeight="1">
      <c r="A8" s="68"/>
      <c r="B8" s="94" t="s">
        <v>172</v>
      </c>
      <c r="C8" s="71" t="s">
        <v>67</v>
      </c>
      <c r="D8" s="71"/>
      <c r="E8" s="109"/>
      <c r="F8" s="109"/>
    </row>
    <row r="9" spans="1:6" s="81" customFormat="1" ht="16.5" customHeight="1">
      <c r="A9" s="68"/>
      <c r="B9" s="94" t="s">
        <v>172</v>
      </c>
      <c r="C9" s="71" t="s">
        <v>68</v>
      </c>
      <c r="D9" s="71"/>
      <c r="E9" s="109"/>
      <c r="F9" s="109"/>
    </row>
    <row r="10" spans="1:6" ht="16.5" customHeight="1">
      <c r="A10" s="68"/>
      <c r="B10" s="70"/>
      <c r="C10" s="84" t="s">
        <v>13</v>
      </c>
      <c r="D10" s="84"/>
      <c r="E10" s="110">
        <f>SUM(E6:E9)</f>
        <v>0</v>
      </c>
      <c r="F10" s="110">
        <f>SUM(F6:F9)</f>
        <v>0</v>
      </c>
    </row>
    <row r="11" spans="1:6" s="93" customFormat="1" ht="16.5" customHeight="1">
      <c r="A11" s="68"/>
      <c r="B11" s="73">
        <v>3</v>
      </c>
      <c r="C11" s="72" t="s">
        <v>35</v>
      </c>
      <c r="D11" s="72"/>
      <c r="E11" s="108"/>
      <c r="F11" s="108"/>
    </row>
    <row r="12" spans="1:6" s="81" customFormat="1" ht="16.5" customHeight="1">
      <c r="A12" s="68"/>
      <c r="B12" s="92" t="s">
        <v>172</v>
      </c>
      <c r="C12" s="71" t="s">
        <v>69</v>
      </c>
      <c r="D12" s="71"/>
      <c r="E12" s="339">
        <v>8497420</v>
      </c>
      <c r="F12" s="109">
        <v>11978520</v>
      </c>
    </row>
    <row r="13" spans="1:6" s="81" customFormat="1" ht="16.5" customHeight="1">
      <c r="A13" s="68"/>
      <c r="B13" s="92" t="s">
        <v>172</v>
      </c>
      <c r="C13" s="71" t="s">
        <v>70</v>
      </c>
      <c r="D13" s="71"/>
      <c r="E13" s="330">
        <v>398248</v>
      </c>
      <c r="F13" s="109">
        <v>266154</v>
      </c>
    </row>
    <row r="14" spans="1:6" s="81" customFormat="1" ht="19.5" customHeight="1">
      <c r="A14" s="68"/>
      <c r="B14" s="92" t="s">
        <v>172</v>
      </c>
      <c r="C14" s="71" t="s">
        <v>183</v>
      </c>
      <c r="D14" s="71"/>
      <c r="E14" s="109">
        <v>47032</v>
      </c>
      <c r="F14" s="109">
        <v>22320</v>
      </c>
    </row>
    <row r="15" spans="1:6" s="81" customFormat="1" ht="16.5" customHeight="1">
      <c r="A15" s="68"/>
      <c r="B15" s="92" t="s">
        <v>172</v>
      </c>
      <c r="C15" s="71" t="s">
        <v>184</v>
      </c>
      <c r="D15" s="71"/>
      <c r="E15" s="109">
        <v>16857</v>
      </c>
      <c r="F15" s="109">
        <v>8000</v>
      </c>
    </row>
    <row r="16" spans="1:6" s="81" customFormat="1" ht="16.5" customHeight="1">
      <c r="A16" s="68"/>
      <c r="B16" s="92" t="s">
        <v>172</v>
      </c>
      <c r="C16" s="71" t="s">
        <v>185</v>
      </c>
      <c r="D16" s="71"/>
      <c r="E16" s="109">
        <v>0</v>
      </c>
      <c r="F16" s="109"/>
    </row>
    <row r="17" spans="1:6" s="81" customFormat="1" ht="16.5" customHeight="1">
      <c r="A17" s="68"/>
      <c r="B17" s="92" t="s">
        <v>172</v>
      </c>
      <c r="C17" s="71" t="s">
        <v>223</v>
      </c>
      <c r="D17" s="71"/>
      <c r="E17" s="109">
        <v>0</v>
      </c>
      <c r="F17" s="109"/>
    </row>
    <row r="18" spans="1:6" s="81" customFormat="1" ht="16.5" customHeight="1">
      <c r="A18" s="68"/>
      <c r="B18" s="92" t="s">
        <v>172</v>
      </c>
      <c r="C18" s="71" t="s">
        <v>186</v>
      </c>
      <c r="D18" s="71"/>
      <c r="E18" s="329">
        <v>0</v>
      </c>
      <c r="F18" s="109"/>
    </row>
    <row r="19" spans="1:6" s="81" customFormat="1" ht="16.5" customHeight="1">
      <c r="A19" s="68"/>
      <c r="B19" s="92" t="s">
        <v>172</v>
      </c>
      <c r="C19" s="71" t="s">
        <v>187</v>
      </c>
      <c r="D19" s="71"/>
      <c r="E19" s="109">
        <v>0</v>
      </c>
      <c r="F19" s="109"/>
    </row>
    <row r="20" spans="1:6" s="81" customFormat="1" ht="16.5" customHeight="1">
      <c r="A20" s="68"/>
      <c r="B20" s="92" t="s">
        <v>172</v>
      </c>
      <c r="C20" s="71" t="s">
        <v>224</v>
      </c>
      <c r="D20" s="71"/>
      <c r="E20" s="109"/>
      <c r="F20" s="109"/>
    </row>
    <row r="21" spans="1:6" ht="16.5" customHeight="1">
      <c r="A21" s="68"/>
      <c r="B21" s="70"/>
      <c r="C21" s="84" t="s">
        <v>15</v>
      </c>
      <c r="D21" s="84"/>
      <c r="E21" s="110">
        <f>SUM(E12:E20)</f>
        <v>8959557</v>
      </c>
      <c r="F21" s="110">
        <f>SUM(F12:F20)</f>
        <v>12274994</v>
      </c>
    </row>
    <row r="22" spans="1:6" s="93" customFormat="1" ht="16.5" customHeight="1">
      <c r="A22" s="68"/>
      <c r="B22" s="73">
        <v>4</v>
      </c>
      <c r="C22" s="72" t="s">
        <v>36</v>
      </c>
      <c r="D22" s="72"/>
      <c r="E22" s="108">
        <v>0</v>
      </c>
      <c r="F22" s="108">
        <v>0</v>
      </c>
    </row>
    <row r="23" spans="1:6" s="93" customFormat="1" ht="16.5" customHeight="1">
      <c r="A23" s="68"/>
      <c r="B23" s="73">
        <v>5</v>
      </c>
      <c r="C23" s="72" t="s">
        <v>37</v>
      </c>
      <c r="D23" s="72"/>
      <c r="E23" s="108">
        <v>0</v>
      </c>
      <c r="F23" s="108">
        <v>0</v>
      </c>
    </row>
    <row r="24" spans="1:6" s="95" customFormat="1" ht="16.5" customHeight="1">
      <c r="A24" s="68"/>
      <c r="B24" s="70"/>
      <c r="C24" s="85" t="s">
        <v>38</v>
      </c>
      <c r="D24" s="85"/>
      <c r="E24" s="111">
        <f>E4+E10+E21+E22+E23</f>
        <v>8959557</v>
      </c>
      <c r="F24" s="111">
        <f>F4+F10+F21+F22+F23</f>
        <v>12274994</v>
      </c>
    </row>
    <row r="25" spans="1:6" ht="16.5" customHeight="1">
      <c r="A25" s="68" t="s">
        <v>1</v>
      </c>
      <c r="B25" s="73"/>
      <c r="C25" s="72" t="s">
        <v>39</v>
      </c>
      <c r="D25" s="72"/>
      <c r="E25" s="108"/>
      <c r="F25" s="108"/>
    </row>
    <row r="26" spans="1:6" s="93" customFormat="1" ht="16.5" customHeight="1">
      <c r="A26" s="68"/>
      <c r="B26" s="73">
        <v>1</v>
      </c>
      <c r="C26" s="72" t="s">
        <v>40</v>
      </c>
      <c r="D26" s="72"/>
      <c r="E26" s="108"/>
      <c r="F26" s="108"/>
    </row>
    <row r="27" spans="1:6" s="81" customFormat="1" ht="20.25" customHeight="1">
      <c r="A27" s="68"/>
      <c r="B27" s="92" t="s">
        <v>172</v>
      </c>
      <c r="C27" s="71" t="s">
        <v>71</v>
      </c>
      <c r="D27" s="71"/>
      <c r="E27" s="109"/>
      <c r="F27" s="109"/>
    </row>
    <row r="28" spans="1:6" s="81" customFormat="1" ht="16.5" customHeight="1">
      <c r="A28" s="68"/>
      <c r="B28" s="92" t="s">
        <v>172</v>
      </c>
      <c r="C28" s="71" t="s">
        <v>72</v>
      </c>
      <c r="D28" s="71"/>
      <c r="E28" s="109"/>
      <c r="F28" s="109"/>
    </row>
    <row r="29" spans="1:6" ht="16.5" customHeight="1">
      <c r="A29" s="87"/>
      <c r="B29" s="88"/>
      <c r="C29" s="84" t="s">
        <v>23</v>
      </c>
      <c r="D29" s="84"/>
      <c r="E29" s="110">
        <f>SUM(E27:E28)</f>
        <v>0</v>
      </c>
      <c r="F29" s="110">
        <f>SUM(F27:F28)</f>
        <v>0</v>
      </c>
    </row>
    <row r="30" spans="1:6" s="93" customFormat="1" ht="16.5" customHeight="1">
      <c r="A30" s="87"/>
      <c r="B30" s="88">
        <v>2</v>
      </c>
      <c r="C30" s="72" t="s">
        <v>244</v>
      </c>
      <c r="D30" s="72"/>
      <c r="E30" s="108">
        <v>12889415</v>
      </c>
      <c r="F30" s="108"/>
    </row>
    <row r="31" spans="1:7" s="93" customFormat="1" ht="16.5" customHeight="1">
      <c r="A31" s="87"/>
      <c r="B31" s="88">
        <v>3</v>
      </c>
      <c r="C31" s="72" t="s">
        <v>41</v>
      </c>
      <c r="D31" s="72"/>
      <c r="E31" s="108">
        <v>0</v>
      </c>
      <c r="F31" s="108">
        <v>0</v>
      </c>
      <c r="G31" s="96"/>
    </row>
    <row r="32" spans="1:6" s="93" customFormat="1" ht="16.5" customHeight="1">
      <c r="A32" s="87"/>
      <c r="B32" s="88">
        <v>4</v>
      </c>
      <c r="C32" s="72" t="s">
        <v>36</v>
      </c>
      <c r="D32" s="72"/>
      <c r="E32" s="108">
        <v>0</v>
      </c>
      <c r="F32" s="108">
        <v>0</v>
      </c>
    </row>
    <row r="33" spans="1:6" s="95" customFormat="1" ht="16.5" customHeight="1">
      <c r="A33" s="87"/>
      <c r="B33" s="89"/>
      <c r="C33" s="85" t="s">
        <v>42</v>
      </c>
      <c r="D33" s="85"/>
      <c r="E33" s="111">
        <f>E29+E30+E31+E32</f>
        <v>12889415</v>
      </c>
      <c r="F33" s="111">
        <f>F29+F30+F31+F32</f>
        <v>0</v>
      </c>
    </row>
    <row r="34" spans="1:6" s="95" customFormat="1" ht="16.5" customHeight="1">
      <c r="A34" s="87"/>
      <c r="B34" s="89"/>
      <c r="C34" s="86" t="s">
        <v>188</v>
      </c>
      <c r="D34" s="86"/>
      <c r="E34" s="111">
        <f>E24+E33</f>
        <v>21848972</v>
      </c>
      <c r="F34" s="111">
        <f>F24+F33</f>
        <v>12274994</v>
      </c>
    </row>
    <row r="35" spans="1:6" ht="16.5" customHeight="1">
      <c r="A35" s="68" t="s">
        <v>2</v>
      </c>
      <c r="B35" s="73"/>
      <c r="C35" s="72" t="s">
        <v>43</v>
      </c>
      <c r="D35" s="72"/>
      <c r="E35" s="108"/>
      <c r="F35" s="108"/>
    </row>
    <row r="36" spans="1:7" s="93" customFormat="1" ht="22.5" customHeight="1">
      <c r="A36" s="68"/>
      <c r="B36" s="97">
        <v>1</v>
      </c>
      <c r="C36" s="74" t="s">
        <v>189</v>
      </c>
      <c r="D36" s="98"/>
      <c r="E36" s="112"/>
      <c r="F36" s="112"/>
      <c r="G36" s="96"/>
    </row>
    <row r="37" spans="1:7" s="93" customFormat="1" ht="30" customHeight="1">
      <c r="A37" s="68"/>
      <c r="B37" s="97">
        <v>2</v>
      </c>
      <c r="C37" s="74" t="s">
        <v>190</v>
      </c>
      <c r="D37" s="98"/>
      <c r="E37" s="112"/>
      <c r="F37" s="112"/>
      <c r="G37" s="96"/>
    </row>
    <row r="38" spans="1:7" s="93" customFormat="1" ht="16.5" customHeight="1">
      <c r="A38" s="68"/>
      <c r="B38" s="99">
        <v>3</v>
      </c>
      <c r="C38" s="72" t="s">
        <v>44</v>
      </c>
      <c r="D38" s="72"/>
      <c r="E38" s="108">
        <v>100000</v>
      </c>
      <c r="F38" s="108">
        <v>100000</v>
      </c>
      <c r="G38" s="96"/>
    </row>
    <row r="39" spans="1:7" s="93" customFormat="1" ht="16.5" customHeight="1">
      <c r="A39" s="68"/>
      <c r="B39" s="99">
        <v>4</v>
      </c>
      <c r="C39" s="72" t="s">
        <v>45</v>
      </c>
      <c r="D39" s="72"/>
      <c r="E39" s="108"/>
      <c r="F39" s="108"/>
      <c r="G39" s="96"/>
    </row>
    <row r="40" spans="1:7" s="93" customFormat="1" ht="16.5" customHeight="1">
      <c r="A40" s="68"/>
      <c r="B40" s="99">
        <v>5</v>
      </c>
      <c r="C40" s="72" t="s">
        <v>46</v>
      </c>
      <c r="D40" s="72"/>
      <c r="E40" s="108"/>
      <c r="F40" s="108"/>
      <c r="G40" s="96"/>
    </row>
    <row r="41" spans="1:7" s="93" customFormat="1" ht="16.5" customHeight="1">
      <c r="A41" s="68"/>
      <c r="B41" s="99">
        <v>6</v>
      </c>
      <c r="C41" s="72" t="s">
        <v>6</v>
      </c>
      <c r="D41" s="72"/>
      <c r="E41" s="108"/>
      <c r="F41" s="108"/>
      <c r="G41" s="96"/>
    </row>
    <row r="42" spans="1:7" s="93" customFormat="1" ht="16.5" customHeight="1">
      <c r="A42" s="68"/>
      <c r="B42" s="99">
        <v>7</v>
      </c>
      <c r="C42" s="72" t="s">
        <v>5</v>
      </c>
      <c r="D42" s="72"/>
      <c r="E42" s="108">
        <v>5000</v>
      </c>
      <c r="F42" s="108">
        <v>5000</v>
      </c>
      <c r="G42" s="96"/>
    </row>
    <row r="43" spans="1:7" s="93" customFormat="1" ht="16.5" customHeight="1">
      <c r="A43" s="68"/>
      <c r="B43" s="99">
        <v>8</v>
      </c>
      <c r="C43" s="100" t="s">
        <v>7</v>
      </c>
      <c r="D43" s="100"/>
      <c r="E43" s="113"/>
      <c r="F43" s="113"/>
      <c r="G43" s="96"/>
    </row>
    <row r="44" spans="1:7" s="93" customFormat="1" ht="16.5" customHeight="1">
      <c r="A44" s="68"/>
      <c r="B44" s="99">
        <v>9</v>
      </c>
      <c r="C44" s="72" t="s">
        <v>47</v>
      </c>
      <c r="D44" s="72"/>
      <c r="E44" s="332"/>
      <c r="F44" s="108">
        <v>0</v>
      </c>
      <c r="G44" s="96"/>
    </row>
    <row r="45" spans="1:7" s="93" customFormat="1" ht="16.5" customHeight="1">
      <c r="A45" s="68"/>
      <c r="B45" s="99">
        <v>10</v>
      </c>
      <c r="C45" s="72" t="s">
        <v>48</v>
      </c>
      <c r="D45" s="72"/>
      <c r="E45" s="108">
        <v>-16431668</v>
      </c>
      <c r="F45" s="108">
        <v>-10150308</v>
      </c>
      <c r="G45" s="96" t="s">
        <v>239</v>
      </c>
    </row>
    <row r="46" spans="1:7" s="95" customFormat="1" ht="16.5" customHeight="1">
      <c r="A46" s="68"/>
      <c r="B46" s="75"/>
      <c r="C46" s="85" t="s">
        <v>49</v>
      </c>
      <c r="D46" s="85"/>
      <c r="E46" s="111">
        <f>SUM(E36:E45)</f>
        <v>-16326668</v>
      </c>
      <c r="F46" s="111">
        <f>SUM(F36:F45)</f>
        <v>-10045308</v>
      </c>
      <c r="G46" s="101"/>
    </row>
    <row r="47" spans="1:6" s="95" customFormat="1" ht="16.5" customHeight="1">
      <c r="A47" s="68"/>
      <c r="B47" s="73"/>
      <c r="C47" s="104" t="s">
        <v>50</v>
      </c>
      <c r="D47" s="104"/>
      <c r="E47" s="105">
        <f>E34+E46</f>
        <v>5522304</v>
      </c>
      <c r="F47" s="105">
        <f>F34+F46</f>
        <v>2229686</v>
      </c>
    </row>
    <row r="48" spans="1:6" ht="12.75">
      <c r="A48" s="95"/>
      <c r="B48" s="95"/>
      <c r="C48" s="95"/>
      <c r="D48" s="95"/>
      <c r="E48" s="95"/>
      <c r="F48" s="90"/>
    </row>
    <row r="49" ht="12.75">
      <c r="F49" s="90"/>
    </row>
    <row r="50" ht="12.75">
      <c r="F50" s="90"/>
    </row>
    <row r="51" ht="12.75">
      <c r="F51" s="91"/>
    </row>
    <row r="52" ht="12.75">
      <c r="F52" s="91"/>
    </row>
    <row r="53" ht="12.75">
      <c r="F53" s="91"/>
    </row>
    <row r="54" ht="12.75">
      <c r="F54" s="90"/>
    </row>
    <row r="55" ht="12.75">
      <c r="F55" s="90"/>
    </row>
    <row r="56" ht="12.75">
      <c r="F56" s="90"/>
    </row>
    <row r="57" ht="12.75">
      <c r="F57" s="90"/>
    </row>
    <row r="58" ht="12.75">
      <c r="F58" s="90"/>
    </row>
  </sheetData>
  <sheetProtection/>
  <mergeCells count="2">
    <mergeCell ref="B3:C3"/>
    <mergeCell ref="A1:F1"/>
  </mergeCells>
  <printOptions/>
  <pageMargins left="0.25" right="0.25" top="0" bottom="0" header="0.28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8"/>
  <sheetViews>
    <sheetView zoomScale="85" zoomScaleNormal="85" zoomScalePageLayoutView="0" workbookViewId="0" topLeftCell="A13">
      <selection activeCell="B35" sqref="B35"/>
    </sheetView>
  </sheetViews>
  <sheetFormatPr defaultColWidth="9.140625" defaultRowHeight="12.75"/>
  <cols>
    <col min="1" max="1" width="5.57421875" style="155" customWidth="1"/>
    <col min="2" max="2" width="48.57421875" style="156" customWidth="1"/>
    <col min="3" max="3" width="13.140625" style="156" customWidth="1"/>
    <col min="4" max="4" width="16.8515625" style="157" customWidth="1"/>
    <col min="5" max="5" width="14.7109375" style="76" customWidth="1"/>
    <col min="6" max="8" width="9.140625" style="76" customWidth="1"/>
    <col min="9" max="9" width="10.28125" style="76" bestFit="1" customWidth="1"/>
    <col min="10" max="16" width="9.140625" style="76" customWidth="1"/>
    <col min="17" max="17" width="39.28125" style="76" customWidth="1"/>
    <col min="18" max="18" width="10.7109375" style="76" customWidth="1"/>
    <col min="19" max="19" width="9.140625" style="76" customWidth="1"/>
    <col min="20" max="20" width="11.7109375" style="76" customWidth="1"/>
    <col min="21" max="22" width="9.140625" style="76" customWidth="1"/>
    <col min="23" max="23" width="11.421875" style="76" customWidth="1"/>
    <col min="24" max="25" width="9.140625" style="76" customWidth="1"/>
    <col min="26" max="26" width="10.28125" style="76" customWidth="1"/>
    <col min="27" max="27" width="11.00390625" style="76" customWidth="1"/>
    <col min="28" max="28" width="11.140625" style="76" customWidth="1"/>
    <col min="29" max="30" width="9.140625" style="76" customWidth="1"/>
    <col min="31" max="31" width="40.421875" style="76" customWidth="1"/>
    <col min="32" max="37" width="9.140625" style="76" customWidth="1"/>
    <col min="38" max="38" width="32.00390625" style="76" customWidth="1"/>
    <col min="39" max="39" width="9.140625" style="76" customWidth="1"/>
    <col min="40" max="40" width="13.140625" style="76" customWidth="1"/>
    <col min="41" max="42" width="9.140625" style="76" customWidth="1"/>
    <col min="43" max="43" width="40.8515625" style="76" customWidth="1"/>
    <col min="44" max="44" width="13.00390625" style="76" customWidth="1"/>
    <col min="45" max="46" width="9.140625" style="76" customWidth="1"/>
    <col min="47" max="47" width="35.00390625" style="76" customWidth="1"/>
    <col min="48" max="48" width="10.8515625" style="76" customWidth="1"/>
    <col min="49" max="49" width="10.7109375" style="76" customWidth="1"/>
    <col min="50" max="50" width="1.7109375" style="76" customWidth="1"/>
    <col min="51" max="51" width="28.8515625" style="76" customWidth="1"/>
    <col min="52" max="60" width="9.140625" style="76" customWidth="1"/>
    <col min="61" max="61" width="12.28125" style="76" customWidth="1"/>
    <col min="62" max="66" width="9.140625" style="76" customWidth="1"/>
    <col min="67" max="67" width="10.421875" style="76" customWidth="1"/>
    <col min="68" max="69" width="11.140625" style="76" bestFit="1" customWidth="1"/>
    <col min="70" max="70" width="10.140625" style="76" bestFit="1" customWidth="1"/>
    <col min="71" max="73" width="9.140625" style="76" customWidth="1"/>
    <col min="74" max="74" width="11.140625" style="76" bestFit="1" customWidth="1"/>
    <col min="75" max="83" width="9.140625" style="76" customWidth="1"/>
    <col min="84" max="85" width="11.140625" style="76" bestFit="1" customWidth="1"/>
    <col min="86" max="16384" width="9.140625" style="76" customWidth="1"/>
  </cols>
  <sheetData>
    <row r="1" spans="1:60" s="139" customFormat="1" ht="18">
      <c r="A1" s="358" t="s">
        <v>90</v>
      </c>
      <c r="B1" s="358"/>
      <c r="C1" s="358"/>
      <c r="D1" s="358"/>
      <c r="E1" s="358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F1" s="140"/>
      <c r="AG1" s="140"/>
      <c r="AH1" s="140"/>
      <c r="AI1" s="140"/>
      <c r="AN1" s="140"/>
      <c r="AV1" s="140"/>
      <c r="BH1" s="140"/>
    </row>
    <row r="2" spans="1:60" s="139" customFormat="1" ht="15">
      <c r="A2" s="359" t="s">
        <v>73</v>
      </c>
      <c r="B2" s="359"/>
      <c r="C2" s="359"/>
      <c r="D2" s="359"/>
      <c r="E2" s="359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F2" s="140"/>
      <c r="AG2" s="140"/>
      <c r="AH2" s="140"/>
      <c r="AI2" s="140"/>
      <c r="AN2" s="140"/>
      <c r="AV2" s="140"/>
      <c r="BH2" s="140"/>
    </row>
    <row r="3" spans="1:60" s="67" customFormat="1" ht="18">
      <c r="A3" s="141"/>
      <c r="B3" s="142"/>
      <c r="C3" s="142"/>
      <c r="D3" s="143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F3" s="144"/>
      <c r="AG3" s="144"/>
      <c r="AH3" s="144"/>
      <c r="AI3" s="144"/>
      <c r="AN3" s="144"/>
      <c r="AV3" s="144"/>
      <c r="BH3" s="144"/>
    </row>
    <row r="4" spans="1:60" s="60" customFormat="1" ht="38.25" customHeight="1">
      <c r="A4" s="9" t="s">
        <v>91</v>
      </c>
      <c r="B4" s="9" t="s">
        <v>74</v>
      </c>
      <c r="C4" s="9" t="s">
        <v>75</v>
      </c>
      <c r="D4" s="102" t="s">
        <v>171</v>
      </c>
      <c r="E4" s="102" t="s">
        <v>176</v>
      </c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F4" s="174"/>
      <c r="AG4" s="174"/>
      <c r="AH4" s="174"/>
      <c r="AI4" s="174"/>
      <c r="AN4" s="174"/>
      <c r="AV4" s="174"/>
      <c r="BH4" s="174"/>
    </row>
    <row r="5" spans="1:60" s="67" customFormat="1" ht="30" customHeight="1">
      <c r="A5" s="145">
        <v>1</v>
      </c>
      <c r="B5" s="146" t="s">
        <v>76</v>
      </c>
      <c r="C5" s="169" t="s">
        <v>77</v>
      </c>
      <c r="D5" s="158"/>
      <c r="E5" s="159">
        <v>0</v>
      </c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F5" s="144"/>
      <c r="AG5" s="144"/>
      <c r="AH5" s="144"/>
      <c r="AI5" s="144"/>
      <c r="AN5" s="144"/>
      <c r="AV5" s="144"/>
      <c r="BH5" s="144"/>
    </row>
    <row r="6" spans="1:60" s="67" customFormat="1" ht="30" customHeight="1">
      <c r="A6" s="145">
        <v>2</v>
      </c>
      <c r="B6" s="146" t="s">
        <v>78</v>
      </c>
      <c r="C6" s="169" t="s">
        <v>201</v>
      </c>
      <c r="D6" s="158"/>
      <c r="E6" s="159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F6" s="144"/>
      <c r="AG6" s="144"/>
      <c r="AH6" s="144"/>
      <c r="AI6" s="144"/>
      <c r="AN6" s="144"/>
      <c r="AV6" s="144"/>
      <c r="BH6" s="144"/>
    </row>
    <row r="7" spans="1:60" s="67" customFormat="1" ht="30" customHeight="1">
      <c r="A7" s="145">
        <v>3</v>
      </c>
      <c r="B7" s="146" t="s">
        <v>79</v>
      </c>
      <c r="C7" s="169">
        <v>71</v>
      </c>
      <c r="D7" s="158">
        <v>0</v>
      </c>
      <c r="E7" s="159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F7" s="144"/>
      <c r="AG7" s="144"/>
      <c r="AH7" s="144"/>
      <c r="AI7" s="144"/>
      <c r="AN7" s="144"/>
      <c r="AV7" s="144"/>
      <c r="BH7" s="144"/>
    </row>
    <row r="8" spans="1:60" s="67" customFormat="1" ht="30" customHeight="1">
      <c r="A8" s="145">
        <v>4</v>
      </c>
      <c r="B8" s="146" t="s">
        <v>138</v>
      </c>
      <c r="C8" s="169" t="s">
        <v>134</v>
      </c>
      <c r="D8" s="158">
        <v>0</v>
      </c>
      <c r="E8" s="159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F8" s="144"/>
      <c r="AG8" s="144"/>
      <c r="AH8" s="144"/>
      <c r="AI8" s="144"/>
      <c r="AN8" s="144"/>
      <c r="AV8" s="144"/>
      <c r="BH8" s="144"/>
    </row>
    <row r="9" spans="1:60" s="67" customFormat="1" ht="30" customHeight="1">
      <c r="A9" s="145">
        <v>5</v>
      </c>
      <c r="B9" s="146" t="s">
        <v>135</v>
      </c>
      <c r="C9" s="170" t="s">
        <v>202</v>
      </c>
      <c r="D9" s="158">
        <v>15303861</v>
      </c>
      <c r="E9" s="159">
        <v>9982100</v>
      </c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F9" s="144"/>
      <c r="AG9" s="144"/>
      <c r="AH9" s="144"/>
      <c r="AI9" s="144"/>
      <c r="AN9" s="144"/>
      <c r="AV9" s="144"/>
      <c r="BH9" s="144"/>
    </row>
    <row r="10" spans="1:60" s="67" customFormat="1" ht="30" customHeight="1">
      <c r="A10" s="145">
        <v>6</v>
      </c>
      <c r="B10" s="146" t="s">
        <v>80</v>
      </c>
      <c r="C10" s="169"/>
      <c r="D10" s="158">
        <f>D11+D12</f>
        <v>1120320</v>
      </c>
      <c r="E10" s="159"/>
      <c r="I10" s="202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F10" s="144"/>
      <c r="AG10" s="144"/>
      <c r="AH10" s="144"/>
      <c r="AI10" s="144"/>
      <c r="AN10" s="144"/>
      <c r="AV10" s="144"/>
      <c r="BH10" s="144"/>
    </row>
    <row r="11" spans="1:60" s="81" customFormat="1" ht="30" customHeight="1">
      <c r="A11" s="145"/>
      <c r="B11" s="147" t="s">
        <v>82</v>
      </c>
      <c r="C11" s="169" t="s">
        <v>136</v>
      </c>
      <c r="D11" s="160">
        <v>960000</v>
      </c>
      <c r="E11" s="161">
        <v>960000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F11" s="148"/>
      <c r="AG11" s="148"/>
      <c r="AH11" s="148"/>
      <c r="AI11" s="148"/>
      <c r="AN11" s="148"/>
      <c r="AV11" s="148"/>
      <c r="BH11" s="148"/>
    </row>
    <row r="12" spans="1:60" s="81" customFormat="1" ht="30" customHeight="1">
      <c r="A12" s="149"/>
      <c r="B12" s="147" t="s">
        <v>83</v>
      </c>
      <c r="C12" s="169">
        <v>644</v>
      </c>
      <c r="D12" s="160">
        <v>160320</v>
      </c>
      <c r="E12" s="161">
        <v>160320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F12" s="148"/>
      <c r="AG12" s="148"/>
      <c r="AH12" s="148"/>
      <c r="AI12" s="148"/>
      <c r="AN12" s="148"/>
      <c r="AV12" s="148"/>
      <c r="BH12" s="148"/>
    </row>
    <row r="13" spans="1:60" s="81" customFormat="1" ht="30" customHeight="1">
      <c r="A13" s="149">
        <v>7</v>
      </c>
      <c r="B13" s="150" t="s">
        <v>81</v>
      </c>
      <c r="C13" s="169" t="s">
        <v>137</v>
      </c>
      <c r="D13" s="160"/>
      <c r="E13" s="161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F13" s="148"/>
      <c r="AG13" s="148"/>
      <c r="AH13" s="148"/>
      <c r="AI13" s="148"/>
      <c r="AN13" s="148"/>
      <c r="AV13" s="148"/>
      <c r="BH13" s="148"/>
    </row>
    <row r="14" spans="1:60" s="81" customFormat="1" ht="36.75" customHeight="1">
      <c r="A14" s="149">
        <v>8</v>
      </c>
      <c r="B14" s="318" t="s">
        <v>265</v>
      </c>
      <c r="C14" s="170" t="s">
        <v>209</v>
      </c>
      <c r="D14" s="162"/>
      <c r="E14" s="161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F14" s="148"/>
      <c r="AG14" s="148"/>
      <c r="AH14" s="148"/>
      <c r="AI14" s="148"/>
      <c r="AN14" s="148"/>
      <c r="AV14" s="148"/>
      <c r="BH14" s="148"/>
    </row>
    <row r="15" spans="1:60" ht="30" customHeight="1">
      <c r="A15" s="79">
        <v>9</v>
      </c>
      <c r="B15" s="151" t="s">
        <v>200</v>
      </c>
      <c r="C15" s="171"/>
      <c r="D15" s="163">
        <f>D9+D10+D13+D14</f>
        <v>16424181</v>
      </c>
      <c r="E15" s="163">
        <f>E5+E6-E9-E11-E12-E13-E14</f>
        <v>-11102420</v>
      </c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F15" s="152"/>
      <c r="AG15" s="152"/>
      <c r="AH15" s="152"/>
      <c r="AI15" s="152"/>
      <c r="AN15" s="152"/>
      <c r="AV15" s="152"/>
      <c r="BH15" s="152"/>
    </row>
    <row r="16" spans="1:60" ht="30" customHeight="1">
      <c r="A16" s="153">
        <v>10</v>
      </c>
      <c r="B16" s="154" t="s">
        <v>101</v>
      </c>
      <c r="C16" s="169" t="s">
        <v>203</v>
      </c>
      <c r="D16" s="165"/>
      <c r="E16" s="164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F16" s="152"/>
      <c r="AG16" s="152"/>
      <c r="AH16" s="152"/>
      <c r="AI16" s="152"/>
      <c r="AN16" s="152"/>
      <c r="AV16" s="152"/>
      <c r="BH16" s="152"/>
    </row>
    <row r="17" spans="1:60" ht="30" customHeight="1">
      <c r="A17" s="153">
        <v>11</v>
      </c>
      <c r="B17" s="154" t="s">
        <v>102</v>
      </c>
      <c r="C17" s="169" t="s">
        <v>204</v>
      </c>
      <c r="D17" s="165"/>
      <c r="E17" s="164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F17" s="152"/>
      <c r="AG17" s="152"/>
      <c r="AH17" s="152"/>
      <c r="AI17" s="152"/>
      <c r="AN17" s="152"/>
      <c r="AV17" s="152"/>
      <c r="BH17" s="152"/>
    </row>
    <row r="18" spans="1:60" ht="30" customHeight="1">
      <c r="A18" s="153">
        <v>12</v>
      </c>
      <c r="B18" s="318" t="s">
        <v>241</v>
      </c>
      <c r="C18" s="171"/>
      <c r="D18" s="328"/>
      <c r="E18" s="164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F18" s="152"/>
      <c r="AG18" s="152"/>
      <c r="AH18" s="152"/>
      <c r="AI18" s="152"/>
      <c r="AN18" s="152"/>
      <c r="AV18" s="152"/>
      <c r="BH18" s="152"/>
    </row>
    <row r="19" spans="1:60" s="81" customFormat="1" ht="30" customHeight="1">
      <c r="A19" s="153">
        <v>12.1</v>
      </c>
      <c r="B19" s="147" t="s">
        <v>110</v>
      </c>
      <c r="C19" s="172" t="s">
        <v>205</v>
      </c>
      <c r="D19" s="166"/>
      <c r="E19" s="161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F19" s="148"/>
      <c r="AG19" s="148"/>
      <c r="AH19" s="148"/>
      <c r="AI19" s="148"/>
      <c r="AN19" s="148"/>
      <c r="AV19" s="148"/>
      <c r="BH19" s="148"/>
    </row>
    <row r="20" spans="1:60" s="81" customFormat="1" ht="24" customHeight="1">
      <c r="A20" s="149">
        <v>12.2</v>
      </c>
      <c r="B20" s="147" t="s">
        <v>104</v>
      </c>
      <c r="C20" s="173" t="s">
        <v>206</v>
      </c>
      <c r="D20" s="160">
        <v>7487</v>
      </c>
      <c r="E20" s="161">
        <v>7888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F20" s="148"/>
      <c r="AG20" s="148"/>
      <c r="AH20" s="148"/>
      <c r="AI20" s="148"/>
      <c r="AN20" s="148"/>
      <c r="AV20" s="148"/>
      <c r="BH20" s="148"/>
    </row>
    <row r="21" spans="1:60" s="81" customFormat="1" ht="21.75" customHeight="1">
      <c r="A21" s="149">
        <v>12.3</v>
      </c>
      <c r="B21" s="147" t="s">
        <v>84</v>
      </c>
      <c r="C21" s="173" t="s">
        <v>207</v>
      </c>
      <c r="D21" s="160"/>
      <c r="E21" s="161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F21" s="148"/>
      <c r="AG21" s="148"/>
      <c r="AH21" s="148"/>
      <c r="AI21" s="148"/>
      <c r="AN21" s="148"/>
      <c r="AV21" s="148"/>
      <c r="BH21" s="148"/>
    </row>
    <row r="22" spans="1:60" s="81" customFormat="1" ht="24.75" customHeight="1">
      <c r="A22" s="149">
        <v>12.4</v>
      </c>
      <c r="B22" s="147" t="s">
        <v>247</v>
      </c>
      <c r="C22" s="173" t="s">
        <v>208</v>
      </c>
      <c r="D22" s="160"/>
      <c r="E22" s="161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F22" s="148"/>
      <c r="AG22" s="148"/>
      <c r="AH22" s="148"/>
      <c r="AI22" s="148"/>
      <c r="AN22" s="148"/>
      <c r="AV22" s="148"/>
      <c r="BH22" s="148"/>
    </row>
    <row r="23" spans="1:60" ht="30" customHeight="1">
      <c r="A23" s="79">
        <v>13</v>
      </c>
      <c r="B23" s="151" t="s">
        <v>105</v>
      </c>
      <c r="C23" s="171"/>
      <c r="D23" s="163">
        <f>D15+D20</f>
        <v>16431668</v>
      </c>
      <c r="E23" s="163">
        <f>SUM(E16:E22)</f>
        <v>7888</v>
      </c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F23" s="152"/>
      <c r="AG23" s="152"/>
      <c r="AH23" s="152"/>
      <c r="AI23" s="152"/>
      <c r="AN23" s="152"/>
      <c r="AV23" s="152"/>
      <c r="BH23" s="152"/>
    </row>
    <row r="24" spans="1:60" ht="23.25" customHeight="1">
      <c r="A24" s="153">
        <v>14</v>
      </c>
      <c r="B24" s="154" t="s">
        <v>106</v>
      </c>
      <c r="C24" s="169"/>
      <c r="D24" s="333">
        <f>D5-D23</f>
        <v>-16431668</v>
      </c>
      <c r="E24" s="165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F24" s="152"/>
      <c r="AG24" s="152"/>
      <c r="AH24" s="152"/>
      <c r="AI24" s="152"/>
      <c r="AN24" s="152"/>
      <c r="AV24" s="152"/>
      <c r="BH24" s="152"/>
    </row>
    <row r="25" spans="1:60" ht="30.75" customHeight="1">
      <c r="A25" s="153">
        <v>15</v>
      </c>
      <c r="B25" s="318" t="s">
        <v>264</v>
      </c>
      <c r="C25" s="169"/>
      <c r="D25" s="165">
        <v>960000</v>
      </c>
      <c r="E25" s="165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F25" s="152"/>
      <c r="AG25" s="152"/>
      <c r="AH25" s="152"/>
      <c r="AI25" s="152"/>
      <c r="AN25" s="152"/>
      <c r="AV25" s="152"/>
      <c r="BH25" s="152"/>
    </row>
    <row r="26" spans="1:60" ht="26.25" customHeight="1">
      <c r="A26" s="153">
        <v>16</v>
      </c>
      <c r="B26" s="318" t="s">
        <v>251</v>
      </c>
      <c r="C26" s="169"/>
      <c r="D26" s="165">
        <f>D24+D25</f>
        <v>-15471668</v>
      </c>
      <c r="E26" s="165">
        <v>-11110308</v>
      </c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F26" s="152"/>
      <c r="AG26" s="152"/>
      <c r="AH26" s="152"/>
      <c r="AI26" s="152"/>
      <c r="AN26" s="152"/>
      <c r="AV26" s="152"/>
      <c r="BH26" s="152"/>
    </row>
    <row r="27" spans="1:60" ht="24" customHeight="1">
      <c r="A27" s="153">
        <v>17</v>
      </c>
      <c r="B27" s="318" t="s">
        <v>252</v>
      </c>
      <c r="C27" s="169">
        <v>694</v>
      </c>
      <c r="D27" s="165"/>
      <c r="E27" s="164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F27" s="152"/>
      <c r="AG27" s="152"/>
      <c r="AH27" s="152"/>
      <c r="AI27" s="152"/>
      <c r="AN27" s="152"/>
      <c r="AV27" s="152"/>
      <c r="BH27" s="152"/>
    </row>
    <row r="28" spans="1:60" s="62" customFormat="1" ht="21" customHeight="1">
      <c r="A28" s="9">
        <v>18</v>
      </c>
      <c r="B28" s="14" t="s">
        <v>85</v>
      </c>
      <c r="C28" s="169"/>
      <c r="D28" s="167">
        <f>D26-D25-D27</f>
        <v>-16431668</v>
      </c>
      <c r="E28" s="167">
        <v>-10150308</v>
      </c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F28" s="133"/>
      <c r="AG28" s="133"/>
      <c r="AH28" s="133"/>
      <c r="AI28" s="133"/>
      <c r="AN28" s="133"/>
      <c r="AV28" s="133"/>
      <c r="BH28" s="133"/>
    </row>
    <row r="29" spans="1:60" ht="18.75" customHeight="1">
      <c r="A29" s="153">
        <v>19</v>
      </c>
      <c r="B29" s="154" t="s">
        <v>86</v>
      </c>
      <c r="C29" s="169"/>
      <c r="D29" s="165"/>
      <c r="E29" s="164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F29" s="152"/>
      <c r="AG29" s="152"/>
      <c r="AH29" s="152"/>
      <c r="AI29" s="152"/>
      <c r="AN29" s="152"/>
      <c r="AV29" s="152"/>
      <c r="BH29" s="152"/>
    </row>
    <row r="30" ht="12.75">
      <c r="C30" s="1"/>
    </row>
    <row r="31" ht="12.75">
      <c r="C31" s="1"/>
    </row>
    <row r="32" spans="3:5" ht="12.75">
      <c r="C32" s="1"/>
      <c r="D32" s="334"/>
      <c r="E32" s="196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</sheetData>
  <sheetProtection/>
  <mergeCells count="2">
    <mergeCell ref="A1:E1"/>
    <mergeCell ref="A2:E2"/>
  </mergeCells>
  <printOptions/>
  <pageMargins left="0.25" right="0.25" top="0.5" bottom="0.5" header="0.48" footer="0.51181102362204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7"/>
  <sheetViews>
    <sheetView zoomScalePageLayoutView="0" workbookViewId="0" topLeftCell="A13">
      <selection activeCell="B27" sqref="B27"/>
    </sheetView>
  </sheetViews>
  <sheetFormatPr defaultColWidth="9.140625" defaultRowHeight="12.75"/>
  <cols>
    <col min="1" max="1" width="5.57421875" style="17" customWidth="1"/>
    <col min="2" max="2" width="46.00390625" style="15" customWidth="1"/>
    <col min="3" max="3" width="16.28125" style="1" customWidth="1"/>
    <col min="4" max="4" width="14.8515625" style="0" customWidth="1"/>
    <col min="5" max="5" width="13.8515625" style="0" customWidth="1"/>
    <col min="17" max="17" width="39.28125" style="0" customWidth="1"/>
    <col min="18" max="18" width="10.7109375" style="0" customWidth="1"/>
    <col min="20" max="20" width="11.7109375" style="0" customWidth="1"/>
    <col min="23" max="23" width="11.421875" style="0" customWidth="1"/>
    <col min="26" max="26" width="10.28125" style="0" customWidth="1"/>
    <col min="27" max="27" width="11.00390625" style="0" customWidth="1"/>
    <col min="28" max="28" width="11.140625" style="0" customWidth="1"/>
    <col min="31" max="31" width="40.421875" style="0" customWidth="1"/>
    <col min="38" max="38" width="32.00390625" style="0" customWidth="1"/>
    <col min="40" max="40" width="13.140625" style="0" customWidth="1"/>
    <col min="43" max="43" width="40.8515625" style="0" customWidth="1"/>
    <col min="44" max="44" width="13.00390625" style="0" customWidth="1"/>
    <col min="47" max="47" width="35.00390625" style="0" customWidth="1"/>
    <col min="48" max="48" width="10.8515625" style="0" customWidth="1"/>
    <col min="49" max="49" width="10.7109375" style="0" customWidth="1"/>
    <col min="50" max="50" width="1.7109375" style="0" customWidth="1"/>
    <col min="51" max="51" width="28.8515625" style="0" customWidth="1"/>
    <col min="61" max="61" width="12.28125" style="0" customWidth="1"/>
    <col min="67" max="67" width="10.421875" style="0" customWidth="1"/>
    <col min="68" max="69" width="11.140625" style="0" bestFit="1" customWidth="1"/>
    <col min="70" max="70" width="10.140625" style="0" bestFit="1" customWidth="1"/>
    <col min="74" max="74" width="11.140625" style="0" bestFit="1" customWidth="1"/>
    <col min="84" max="85" width="11.140625" style="0" bestFit="1" customWidth="1"/>
  </cols>
  <sheetData>
    <row r="1" spans="1:60" ht="18">
      <c r="A1" s="360" t="s">
        <v>90</v>
      </c>
      <c r="B1" s="360"/>
      <c r="C1" s="360"/>
      <c r="D1" s="360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F1" s="5"/>
      <c r="AG1" s="5"/>
      <c r="AH1" s="5"/>
      <c r="AI1" s="5"/>
      <c r="AN1" s="5"/>
      <c r="AV1" s="5"/>
      <c r="BH1" s="5"/>
    </row>
    <row r="2" spans="1:60" ht="15">
      <c r="A2" s="361" t="s">
        <v>92</v>
      </c>
      <c r="B2" s="361"/>
      <c r="C2" s="361"/>
      <c r="D2" s="36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F2" s="5"/>
      <c r="AG2" s="5"/>
      <c r="AH2" s="5"/>
      <c r="AI2" s="5"/>
      <c r="AN2" s="5"/>
      <c r="AV2" s="5"/>
      <c r="BH2" s="5"/>
    </row>
    <row r="3" spans="1:60" ht="18">
      <c r="A3" s="16"/>
      <c r="B3" s="11"/>
      <c r="C3" s="7"/>
      <c r="D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F3" s="5"/>
      <c r="AG3" s="5"/>
      <c r="AH3" s="5"/>
      <c r="AI3" s="5"/>
      <c r="AN3" s="5"/>
      <c r="AV3" s="5"/>
      <c r="BH3" s="5"/>
    </row>
    <row r="4" spans="1:60" ht="38.25" customHeight="1">
      <c r="A4" s="10" t="s">
        <v>91</v>
      </c>
      <c r="B4" s="8" t="s">
        <v>74</v>
      </c>
      <c r="C4" s="9" t="s">
        <v>75</v>
      </c>
      <c r="D4" s="102" t="s">
        <v>171</v>
      </c>
      <c r="E4" s="102" t="s">
        <v>176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F4" s="5"/>
      <c r="AG4" s="5"/>
      <c r="AH4" s="5"/>
      <c r="AI4" s="5"/>
      <c r="AN4" s="5"/>
      <c r="AV4" s="5"/>
      <c r="BH4" s="5"/>
    </row>
    <row r="5" spans="1:60" ht="30" customHeight="1">
      <c r="A5" s="10">
        <v>1</v>
      </c>
      <c r="B5" s="12" t="s">
        <v>76</v>
      </c>
      <c r="C5" s="175" t="s">
        <v>77</v>
      </c>
      <c r="D5" s="158">
        <v>0</v>
      </c>
      <c r="E5" s="159">
        <v>0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F5" s="5"/>
      <c r="AG5" s="5"/>
      <c r="AH5" s="5"/>
      <c r="AI5" s="5"/>
      <c r="AN5" s="5"/>
      <c r="AV5" s="5"/>
      <c r="BH5" s="5"/>
    </row>
    <row r="6" spans="1:60" ht="37.5" customHeight="1">
      <c r="A6" s="10">
        <v>2</v>
      </c>
      <c r="B6" s="12" t="s">
        <v>107</v>
      </c>
      <c r="C6" s="179" t="s">
        <v>202</v>
      </c>
      <c r="D6" s="134">
        <v>15303861</v>
      </c>
      <c r="E6" s="159">
        <v>9982100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F6" s="5"/>
      <c r="AG6" s="5"/>
      <c r="AH6" s="5"/>
      <c r="AI6" s="5"/>
      <c r="AN6" s="5"/>
      <c r="AV6" s="5"/>
      <c r="BH6" s="5"/>
    </row>
    <row r="7" spans="1:60" s="62" customFormat="1" ht="30" customHeight="1">
      <c r="A7" s="9">
        <v>3</v>
      </c>
      <c r="B7" s="14" t="s">
        <v>93</v>
      </c>
      <c r="C7" s="176"/>
      <c r="D7" s="135">
        <f>D5-D6</f>
        <v>-15303861</v>
      </c>
      <c r="E7" s="135">
        <f>E5-E6</f>
        <v>-9982100</v>
      </c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F7" s="133"/>
      <c r="AG7" s="133"/>
      <c r="AH7" s="133"/>
      <c r="AI7" s="133"/>
      <c r="AN7" s="133"/>
      <c r="AV7" s="133"/>
      <c r="BH7" s="133"/>
    </row>
    <row r="8" spans="1:60" ht="30" customHeight="1">
      <c r="A8" s="10">
        <v>4</v>
      </c>
      <c r="B8" s="12" t="s">
        <v>94</v>
      </c>
      <c r="C8" s="175"/>
      <c r="D8" s="134"/>
      <c r="E8" s="13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F8" s="5"/>
      <c r="AG8" s="5"/>
      <c r="AH8" s="5"/>
      <c r="AI8" s="5"/>
      <c r="AN8" s="5"/>
      <c r="AV8" s="5"/>
      <c r="BH8" s="5"/>
    </row>
    <row r="9" spans="1:60" ht="30" customHeight="1">
      <c r="A9" s="10">
        <v>5</v>
      </c>
      <c r="B9" s="12" t="s">
        <v>95</v>
      </c>
      <c r="C9" s="175"/>
      <c r="D9" s="134">
        <v>1120320</v>
      </c>
      <c r="E9" s="136">
        <v>1120320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F9" s="5"/>
      <c r="AG9" s="5"/>
      <c r="AH9" s="5"/>
      <c r="AI9" s="5"/>
      <c r="AN9" s="5"/>
      <c r="AV9" s="5"/>
      <c r="BH9" s="5"/>
    </row>
    <row r="10" spans="1:60" ht="30" customHeight="1">
      <c r="A10" s="10">
        <v>6</v>
      </c>
      <c r="B10" s="12" t="s">
        <v>96</v>
      </c>
      <c r="C10" s="175"/>
      <c r="D10" s="134"/>
      <c r="E10" s="136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F10" s="5"/>
      <c r="AG10" s="5"/>
      <c r="AH10" s="5"/>
      <c r="AI10" s="5"/>
      <c r="AN10" s="5"/>
      <c r="AV10" s="5"/>
      <c r="BH10" s="5"/>
    </row>
    <row r="11" spans="1:60" ht="30" customHeight="1">
      <c r="A11" s="10">
        <v>7</v>
      </c>
      <c r="B11" s="12" t="s">
        <v>242</v>
      </c>
      <c r="C11" s="175"/>
      <c r="D11" s="134">
        <v>0</v>
      </c>
      <c r="E11" s="161"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F11" s="5"/>
      <c r="AG11" s="5"/>
      <c r="AH11" s="5"/>
      <c r="AI11" s="5"/>
      <c r="AN11" s="5"/>
      <c r="AV11" s="5"/>
      <c r="BH11" s="5"/>
    </row>
    <row r="12" spans="1:60" ht="30" customHeight="1">
      <c r="A12" s="9">
        <v>8</v>
      </c>
      <c r="B12" s="14" t="s">
        <v>97</v>
      </c>
      <c r="C12" s="176"/>
      <c r="D12" s="135">
        <f>D7-D9-D10-D11</f>
        <v>-16424181</v>
      </c>
      <c r="E12" s="135">
        <v>11102420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F12" s="5"/>
      <c r="AG12" s="5"/>
      <c r="AH12" s="5"/>
      <c r="AI12" s="5"/>
      <c r="AN12" s="5"/>
      <c r="AV12" s="5"/>
      <c r="BH12" s="5"/>
    </row>
    <row r="13" spans="1:60" ht="30" customHeight="1">
      <c r="A13" s="10">
        <v>9</v>
      </c>
      <c r="B13" s="12" t="s">
        <v>102</v>
      </c>
      <c r="C13" s="175" t="s">
        <v>88</v>
      </c>
      <c r="D13" s="135"/>
      <c r="E13" s="136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F13" s="5"/>
      <c r="AG13" s="5"/>
      <c r="AH13" s="5"/>
      <c r="AI13" s="5"/>
      <c r="AN13" s="5"/>
      <c r="AV13" s="5"/>
      <c r="BH13" s="5"/>
    </row>
    <row r="14" spans="1:60" ht="30" customHeight="1">
      <c r="A14" s="10">
        <v>10</v>
      </c>
      <c r="B14" s="12" t="s">
        <v>101</v>
      </c>
      <c r="C14" s="175" t="s">
        <v>89</v>
      </c>
      <c r="D14" s="134"/>
      <c r="E14" s="136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F14" s="5"/>
      <c r="AG14" s="5"/>
      <c r="AH14" s="5"/>
      <c r="AI14" s="5"/>
      <c r="AN14" s="5"/>
      <c r="AV14" s="5"/>
      <c r="BH14" s="5"/>
    </row>
    <row r="15" spans="1:60" ht="24" customHeight="1">
      <c r="A15" s="10">
        <v>11</v>
      </c>
      <c r="B15" s="12" t="s">
        <v>103</v>
      </c>
      <c r="C15" s="176"/>
      <c r="D15" s="134"/>
      <c r="E15" s="13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F15" s="5"/>
      <c r="AG15" s="5"/>
      <c r="AH15" s="5"/>
      <c r="AI15" s="5"/>
      <c r="AN15" s="5"/>
      <c r="AV15" s="5"/>
      <c r="BH15" s="5"/>
    </row>
    <row r="16" spans="1:60" ht="27.75" customHeight="1">
      <c r="A16" s="10">
        <v>11.1</v>
      </c>
      <c r="B16" s="13" t="s">
        <v>108</v>
      </c>
      <c r="C16" s="177" t="s">
        <v>87</v>
      </c>
      <c r="D16" s="134"/>
      <c r="E16" s="136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F16" s="5"/>
      <c r="AG16" s="5"/>
      <c r="AH16" s="5"/>
      <c r="AI16" s="5"/>
      <c r="AN16" s="5"/>
      <c r="AV16" s="5"/>
      <c r="BH16" s="5"/>
    </row>
    <row r="17" spans="1:60" ht="18" customHeight="1">
      <c r="A17" s="10">
        <v>11.2</v>
      </c>
      <c r="B17" s="13" t="s">
        <v>109</v>
      </c>
      <c r="C17" s="178">
        <v>767667</v>
      </c>
      <c r="D17" s="160">
        <v>7487</v>
      </c>
      <c r="E17" s="161">
        <v>7888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F17" s="5"/>
      <c r="AG17" s="5"/>
      <c r="AH17" s="5"/>
      <c r="AI17" s="5"/>
      <c r="AN17" s="5"/>
      <c r="AV17" s="5"/>
      <c r="BH17" s="5"/>
    </row>
    <row r="18" spans="1:60" ht="25.5" customHeight="1">
      <c r="A18" s="10">
        <v>11.3</v>
      </c>
      <c r="B18" s="13" t="s">
        <v>84</v>
      </c>
      <c r="C18" s="178">
        <v>769669</v>
      </c>
      <c r="D18" s="160">
        <v>0</v>
      </c>
      <c r="E18" s="161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F18" s="5"/>
      <c r="AG18" s="5"/>
      <c r="AH18" s="5"/>
      <c r="AI18" s="5"/>
      <c r="AN18" s="5"/>
      <c r="AV18" s="5"/>
      <c r="BH18" s="5"/>
    </row>
    <row r="19" spans="1:60" ht="26.25" customHeight="1">
      <c r="A19" s="10">
        <v>11.4</v>
      </c>
      <c r="B19" s="13" t="s">
        <v>243</v>
      </c>
      <c r="C19" s="178">
        <v>768668</v>
      </c>
      <c r="D19" s="134">
        <v>0</v>
      </c>
      <c r="E19" s="161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F19" s="5"/>
      <c r="AG19" s="5"/>
      <c r="AH19" s="5"/>
      <c r="AI19" s="5"/>
      <c r="AN19" s="5"/>
      <c r="AV19" s="5"/>
      <c r="BH19" s="5"/>
    </row>
    <row r="20" spans="1:60" ht="27" customHeight="1">
      <c r="A20" s="9">
        <v>12</v>
      </c>
      <c r="B20" s="14" t="s">
        <v>98</v>
      </c>
      <c r="C20" s="176"/>
      <c r="D20" s="135">
        <f>D17+D19</f>
        <v>7487</v>
      </c>
      <c r="E20" s="135">
        <f>SUM(E13:E19)</f>
        <v>7888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F20" s="5"/>
      <c r="AG20" s="5"/>
      <c r="AH20" s="5"/>
      <c r="AI20" s="5"/>
      <c r="AN20" s="5"/>
      <c r="AV20" s="5"/>
      <c r="BH20" s="5"/>
    </row>
    <row r="21" spans="1:60" s="62" customFormat="1" ht="23.25" customHeight="1">
      <c r="A21" s="9">
        <v>13</v>
      </c>
      <c r="B21" s="14" t="s">
        <v>99</v>
      </c>
      <c r="C21" s="176"/>
      <c r="D21" s="135">
        <f>D12-D17</f>
        <v>-16431668</v>
      </c>
      <c r="E21" s="135">
        <f>E12+E20</f>
        <v>11110308</v>
      </c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F21" s="133"/>
      <c r="AG21" s="133"/>
      <c r="AH21" s="133"/>
      <c r="AI21" s="133"/>
      <c r="AN21" s="133"/>
      <c r="AV21" s="133"/>
      <c r="BH21" s="133"/>
    </row>
    <row r="22" spans="1:60" s="62" customFormat="1" ht="27.75" customHeight="1">
      <c r="A22" s="9">
        <v>14</v>
      </c>
      <c r="B22" s="318" t="s">
        <v>266</v>
      </c>
      <c r="C22" s="176"/>
      <c r="D22" s="135">
        <v>960000</v>
      </c>
      <c r="E22" s="135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F22" s="133"/>
      <c r="AG22" s="133"/>
      <c r="AH22" s="133"/>
      <c r="AI22" s="133"/>
      <c r="AN22" s="133"/>
      <c r="AV22" s="133"/>
      <c r="BH22" s="133"/>
    </row>
    <row r="23" spans="1:60" s="62" customFormat="1" ht="25.5" customHeight="1">
      <c r="A23" s="9">
        <v>15</v>
      </c>
      <c r="B23" s="318" t="s">
        <v>251</v>
      </c>
      <c r="C23" s="176"/>
      <c r="D23" s="135">
        <f>D21+D22</f>
        <v>-15471668</v>
      </c>
      <c r="E23" s="135">
        <v>960000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F23" s="133"/>
      <c r="AG23" s="133"/>
      <c r="AH23" s="133"/>
      <c r="AI23" s="133"/>
      <c r="AN23" s="133"/>
      <c r="AV23" s="133"/>
      <c r="BH23" s="133"/>
    </row>
    <row r="24" spans="1:60" ht="30" customHeight="1">
      <c r="A24" s="10">
        <v>16</v>
      </c>
      <c r="B24" s="12" t="s">
        <v>253</v>
      </c>
      <c r="C24" s="175">
        <v>694</v>
      </c>
      <c r="D24" s="165"/>
      <c r="E24" s="16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F24" s="5"/>
      <c r="AG24" s="5"/>
      <c r="AH24" s="5"/>
      <c r="AI24" s="5"/>
      <c r="AN24" s="5"/>
      <c r="AV24" s="5"/>
      <c r="BH24" s="5"/>
    </row>
    <row r="25" spans="1:60" s="62" customFormat="1" ht="30" customHeight="1">
      <c r="A25" s="9">
        <v>17</v>
      </c>
      <c r="B25" s="14" t="s">
        <v>100</v>
      </c>
      <c r="C25" s="176"/>
      <c r="D25" s="135">
        <f>D23-D22-D24</f>
        <v>-16431668</v>
      </c>
      <c r="E25" s="135">
        <f>E21-E23</f>
        <v>10150308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F25" s="133"/>
      <c r="AG25" s="133"/>
      <c r="AH25" s="133"/>
      <c r="AI25" s="133"/>
      <c r="AN25" s="133"/>
      <c r="AV25" s="133"/>
      <c r="BH25" s="133"/>
    </row>
    <row r="26" spans="1:60" ht="30" customHeight="1">
      <c r="A26" s="10">
        <v>18</v>
      </c>
      <c r="B26" s="12" t="s">
        <v>86</v>
      </c>
      <c r="C26" s="175"/>
      <c r="D26" s="134"/>
      <c r="E26" s="136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F26" s="5"/>
      <c r="AG26" s="5"/>
      <c r="AH26" s="5"/>
      <c r="AI26" s="5"/>
      <c r="AN26" s="5"/>
      <c r="AV26" s="5"/>
      <c r="BH26" s="5"/>
    </row>
    <row r="27" ht="12.75">
      <c r="D27" s="2"/>
    </row>
  </sheetData>
  <sheetProtection/>
  <mergeCells count="2">
    <mergeCell ref="A1:D1"/>
    <mergeCell ref="A2:D2"/>
  </mergeCells>
  <printOptions/>
  <pageMargins left="0.25" right="0.25" top="1" bottom="1" header="0.48" footer="0.51181102362204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34"/>
  <sheetViews>
    <sheetView tabSelected="1" zoomScalePageLayoutView="0" workbookViewId="0" topLeftCell="A16">
      <selection activeCell="D31" sqref="D31"/>
    </sheetView>
  </sheetViews>
  <sheetFormatPr defaultColWidth="9.140625" defaultRowHeight="12.75"/>
  <cols>
    <col min="1" max="1" width="3.421875" style="205" customWidth="1"/>
    <col min="2" max="2" width="5.57421875" style="17" customWidth="1"/>
    <col min="3" max="3" width="53.421875" style="156" customWidth="1"/>
    <col min="4" max="5" width="16.00390625" style="76" customWidth="1"/>
    <col min="6" max="6" width="10.28125" style="76" customWidth="1"/>
    <col min="7" max="7" width="11.00390625" style="76" customWidth="1"/>
    <col min="8" max="8" width="11.28125" style="76" bestFit="1" customWidth="1"/>
    <col min="9" max="15" width="9.140625" style="76" customWidth="1"/>
    <col min="16" max="16" width="39.28125" style="76" customWidth="1"/>
    <col min="17" max="17" width="10.7109375" style="76" customWidth="1"/>
    <col min="18" max="18" width="9.140625" style="76" customWidth="1"/>
    <col min="19" max="19" width="11.7109375" style="76" customWidth="1"/>
    <col min="20" max="21" width="9.140625" style="76" customWidth="1"/>
    <col min="22" max="22" width="11.421875" style="76" customWidth="1"/>
    <col min="23" max="24" width="9.140625" style="76" customWidth="1"/>
    <col min="25" max="25" width="10.28125" style="76" customWidth="1"/>
    <col min="26" max="26" width="11.00390625" style="76" customWidth="1"/>
    <col min="27" max="27" width="11.140625" style="76" customWidth="1"/>
    <col min="28" max="29" width="9.140625" style="76" customWidth="1"/>
    <col min="30" max="30" width="40.421875" style="76" customWidth="1"/>
    <col min="31" max="36" width="9.140625" style="76" customWidth="1"/>
    <col min="37" max="37" width="32.00390625" style="76" customWidth="1"/>
    <col min="38" max="38" width="9.140625" style="76" customWidth="1"/>
    <col min="39" max="39" width="13.140625" style="76" customWidth="1"/>
    <col min="40" max="41" width="9.140625" style="76" customWidth="1"/>
    <col min="42" max="42" width="40.8515625" style="76" customWidth="1"/>
    <col min="43" max="43" width="13.00390625" style="76" customWidth="1"/>
    <col min="44" max="45" width="9.140625" style="76" customWidth="1"/>
    <col min="46" max="46" width="35.00390625" style="76" customWidth="1"/>
    <col min="47" max="47" width="10.8515625" style="76" customWidth="1"/>
    <col min="48" max="48" width="10.7109375" style="76" customWidth="1"/>
    <col min="49" max="49" width="1.7109375" style="76" customWidth="1"/>
    <col min="50" max="50" width="28.8515625" style="76" customWidth="1"/>
    <col min="51" max="59" width="9.140625" style="76" customWidth="1"/>
    <col min="60" max="60" width="12.28125" style="76" customWidth="1"/>
    <col min="61" max="65" width="9.140625" style="76" customWidth="1"/>
    <col min="66" max="66" width="10.421875" style="76" customWidth="1"/>
    <col min="67" max="68" width="11.140625" style="76" bestFit="1" customWidth="1"/>
    <col min="69" max="69" width="10.140625" style="76" bestFit="1" customWidth="1"/>
    <col min="70" max="72" width="9.140625" style="76" customWidth="1"/>
    <col min="73" max="73" width="11.140625" style="76" bestFit="1" customWidth="1"/>
    <col min="74" max="82" width="9.140625" style="76" customWidth="1"/>
    <col min="83" max="84" width="11.140625" style="76" bestFit="1" customWidth="1"/>
    <col min="85" max="16384" width="9.140625" style="76" customWidth="1"/>
  </cols>
  <sheetData>
    <row r="1" spans="2:59" s="62" customFormat="1" ht="38.25" customHeight="1">
      <c r="B1" s="9" t="s">
        <v>91</v>
      </c>
      <c r="C1" s="131" t="s">
        <v>111</v>
      </c>
      <c r="D1" s="132" t="s">
        <v>112</v>
      </c>
      <c r="E1" s="132" t="s">
        <v>113</v>
      </c>
      <c r="H1" s="19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E1" s="133"/>
      <c r="AF1" s="133"/>
      <c r="AG1" s="133"/>
      <c r="AH1" s="133"/>
      <c r="AM1" s="133"/>
      <c r="AU1" s="133"/>
      <c r="BG1" s="133"/>
    </row>
    <row r="2" spans="1:59" ht="24" customHeight="1">
      <c r="A2" s="76"/>
      <c r="B2" s="10" t="s">
        <v>4</v>
      </c>
      <c r="C2" s="14" t="s">
        <v>114</v>
      </c>
      <c r="D2" s="208"/>
      <c r="E2" s="208"/>
      <c r="H2" s="8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E2" s="152"/>
      <c r="AF2" s="152"/>
      <c r="AG2" s="152"/>
      <c r="AH2" s="152"/>
      <c r="AM2" s="152"/>
      <c r="AU2" s="152"/>
      <c r="BG2" s="152"/>
    </row>
    <row r="3" spans="1:59" ht="24" customHeight="1">
      <c r="A3" s="76"/>
      <c r="B3" s="10">
        <v>1</v>
      </c>
      <c r="C3" s="12" t="s">
        <v>115</v>
      </c>
      <c r="D3" s="209"/>
      <c r="E3" s="198"/>
      <c r="F3" s="194"/>
      <c r="G3" s="194"/>
      <c r="H3" s="195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E3" s="152"/>
      <c r="AF3" s="152"/>
      <c r="AG3" s="152"/>
      <c r="AH3" s="152"/>
      <c r="AM3" s="152"/>
      <c r="AU3" s="152"/>
      <c r="BG3" s="152"/>
    </row>
    <row r="4" spans="1:59" ht="24" customHeight="1">
      <c r="A4" s="76"/>
      <c r="B4" s="10">
        <v>2</v>
      </c>
      <c r="C4" s="12" t="s">
        <v>191</v>
      </c>
      <c r="D4" s="323" t="s">
        <v>277</v>
      </c>
      <c r="E4" s="198"/>
      <c r="H4" s="195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E4" s="152"/>
      <c r="AF4" s="152"/>
      <c r="AG4" s="152"/>
      <c r="AH4" s="152"/>
      <c r="AM4" s="152"/>
      <c r="AU4" s="152"/>
      <c r="BG4" s="152"/>
    </row>
    <row r="5" spans="1:59" ht="24" customHeight="1">
      <c r="A5" s="76"/>
      <c r="B5" s="10">
        <v>3</v>
      </c>
      <c r="C5" s="12" t="s">
        <v>192</v>
      </c>
      <c r="D5" s="323" t="s">
        <v>276</v>
      </c>
      <c r="E5" s="198"/>
      <c r="F5" s="194"/>
      <c r="G5" s="194"/>
      <c r="H5" s="195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E5" s="152"/>
      <c r="AF5" s="152"/>
      <c r="AG5" s="152"/>
      <c r="AH5" s="152"/>
      <c r="AM5" s="152"/>
      <c r="AU5" s="152"/>
      <c r="BG5" s="152"/>
    </row>
    <row r="6" spans="1:59" ht="24" customHeight="1">
      <c r="A6" s="76"/>
      <c r="B6" s="10">
        <v>4</v>
      </c>
      <c r="C6" s="12" t="s">
        <v>193</v>
      </c>
      <c r="D6" s="324">
        <v>-392607</v>
      </c>
      <c r="E6" s="198">
        <v>-266984</v>
      </c>
      <c r="F6" s="194"/>
      <c r="G6" s="194"/>
      <c r="H6" s="195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E6" s="152"/>
      <c r="AF6" s="152"/>
      <c r="AG6" s="152"/>
      <c r="AH6" s="152"/>
      <c r="AM6" s="152"/>
      <c r="AU6" s="152"/>
      <c r="BG6" s="152"/>
    </row>
    <row r="7" spans="1:59" ht="24" customHeight="1">
      <c r="A7" s="76"/>
      <c r="B7" s="10">
        <v>5</v>
      </c>
      <c r="C7" s="12" t="s">
        <v>194</v>
      </c>
      <c r="D7" s="329"/>
      <c r="E7" s="209"/>
      <c r="F7" s="194"/>
      <c r="G7" s="194"/>
      <c r="H7" s="195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E7" s="152"/>
      <c r="AF7" s="152"/>
      <c r="AG7" s="152"/>
      <c r="AH7" s="152"/>
      <c r="AM7" s="152"/>
      <c r="AU7" s="152"/>
      <c r="BG7" s="152"/>
    </row>
    <row r="8" spans="1:59" ht="24" customHeight="1">
      <c r="A8" s="76"/>
      <c r="B8" s="10">
        <v>6</v>
      </c>
      <c r="C8" s="12" t="s">
        <v>199</v>
      </c>
      <c r="D8" s="198"/>
      <c r="E8" s="198"/>
      <c r="F8" s="194"/>
      <c r="G8" s="194"/>
      <c r="H8" s="195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E8" s="152"/>
      <c r="AF8" s="152"/>
      <c r="AG8" s="152"/>
      <c r="AH8" s="152"/>
      <c r="AM8" s="152"/>
      <c r="AU8" s="152"/>
      <c r="BG8" s="152"/>
    </row>
    <row r="9" spans="1:59" ht="24" customHeight="1">
      <c r="A9" s="76"/>
      <c r="B9" s="10">
        <v>7</v>
      </c>
      <c r="C9" s="12" t="s">
        <v>123</v>
      </c>
      <c r="D9" s="198">
        <v>-7487</v>
      </c>
      <c r="E9" s="161">
        <v>-7888</v>
      </c>
      <c r="F9" s="194"/>
      <c r="G9" s="194"/>
      <c r="H9" s="195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E9" s="152"/>
      <c r="AF9" s="152"/>
      <c r="AG9" s="152"/>
      <c r="AH9" s="152"/>
      <c r="AM9" s="152"/>
      <c r="AU9" s="152"/>
      <c r="BG9" s="152"/>
    </row>
    <row r="10" spans="1:59" ht="24" customHeight="1">
      <c r="A10" s="76"/>
      <c r="B10" s="10">
        <v>8</v>
      </c>
      <c r="C10" s="19" t="s">
        <v>197</v>
      </c>
      <c r="D10" s="323" t="s">
        <v>275</v>
      </c>
      <c r="E10" s="209"/>
      <c r="H10" s="195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E10" s="152"/>
      <c r="AF10" s="152"/>
      <c r="AG10" s="152"/>
      <c r="AH10" s="152"/>
      <c r="AM10" s="152"/>
      <c r="AU10" s="152"/>
      <c r="BG10" s="152"/>
    </row>
    <row r="11" spans="1:59" ht="24" customHeight="1">
      <c r="A11" s="76"/>
      <c r="B11" s="10">
        <v>9</v>
      </c>
      <c r="C11" s="19" t="s">
        <v>196</v>
      </c>
      <c r="D11" s="323"/>
      <c r="E11" s="209"/>
      <c r="F11" s="194"/>
      <c r="G11" s="194"/>
      <c r="H11" s="195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E11" s="152"/>
      <c r="AF11" s="152"/>
      <c r="AG11" s="152"/>
      <c r="AH11" s="152"/>
      <c r="AM11" s="152"/>
      <c r="AU11" s="152"/>
      <c r="BG11" s="152"/>
    </row>
    <row r="12" spans="1:59" ht="24" customHeight="1">
      <c r="A12" s="76"/>
      <c r="B12" s="10">
        <v>10</v>
      </c>
      <c r="C12" s="19" t="s">
        <v>195</v>
      </c>
      <c r="D12" s="323" t="s">
        <v>274</v>
      </c>
      <c r="E12" s="209"/>
      <c r="F12" s="194"/>
      <c r="G12" s="194"/>
      <c r="H12" s="196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E12" s="152"/>
      <c r="AF12" s="152"/>
      <c r="AG12" s="152"/>
      <c r="AH12" s="152"/>
      <c r="AM12" s="152"/>
      <c r="AU12" s="152"/>
      <c r="BG12" s="152"/>
    </row>
    <row r="13" spans="1:59" ht="24" customHeight="1">
      <c r="A13" s="76"/>
      <c r="B13" s="10">
        <v>11</v>
      </c>
      <c r="C13" s="19" t="s">
        <v>245</v>
      </c>
      <c r="D13" s="209"/>
      <c r="E13" s="210"/>
      <c r="F13" s="194"/>
      <c r="G13" s="194"/>
      <c r="H13" s="196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E13" s="152"/>
      <c r="AF13" s="152"/>
      <c r="AG13" s="152"/>
      <c r="AH13" s="152"/>
      <c r="AM13" s="152"/>
      <c r="AU13" s="152"/>
      <c r="BG13" s="152"/>
    </row>
    <row r="14" spans="1:59" ht="24" customHeight="1">
      <c r="A14" s="76"/>
      <c r="B14" s="137" t="s">
        <v>4</v>
      </c>
      <c r="C14" s="138" t="s">
        <v>198</v>
      </c>
      <c r="D14" s="197">
        <f>D3+D4+D5+D6+D7+D8+D9+D10+D11+D12+D13</f>
        <v>-12759261</v>
      </c>
      <c r="E14" s="197">
        <f>E3+E4+E5+E6+E7+E8+E9+E10+E11+E12+E13</f>
        <v>-274872</v>
      </c>
      <c r="H14" s="196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E14" s="152"/>
      <c r="AF14" s="152"/>
      <c r="AG14" s="152"/>
      <c r="AH14" s="152"/>
      <c r="AM14" s="152"/>
      <c r="AU14" s="152"/>
      <c r="BG14" s="152"/>
    </row>
    <row r="15" spans="1:59" ht="24" customHeight="1">
      <c r="A15" s="76"/>
      <c r="B15" s="10"/>
      <c r="C15" s="12"/>
      <c r="D15" s="198"/>
      <c r="E15" s="198"/>
      <c r="H15" s="196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E15" s="152"/>
      <c r="AF15" s="152"/>
      <c r="AG15" s="152"/>
      <c r="AH15" s="152"/>
      <c r="AM15" s="152"/>
      <c r="AU15" s="152"/>
      <c r="BG15" s="152"/>
    </row>
    <row r="16" spans="1:59" ht="24" customHeight="1">
      <c r="A16" s="76"/>
      <c r="B16" s="9" t="s">
        <v>1</v>
      </c>
      <c r="C16" s="14" t="s">
        <v>116</v>
      </c>
      <c r="D16" s="198"/>
      <c r="E16" s="198"/>
      <c r="H16" s="196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E16" s="152"/>
      <c r="AF16" s="152"/>
      <c r="AG16" s="152"/>
      <c r="AH16" s="152"/>
      <c r="AM16" s="152"/>
      <c r="AU16" s="152"/>
      <c r="BG16" s="152"/>
    </row>
    <row r="17" spans="1:59" ht="24" customHeight="1">
      <c r="A17" s="76"/>
      <c r="B17" s="10">
        <v>6</v>
      </c>
      <c r="C17" s="12" t="s">
        <v>117</v>
      </c>
      <c r="D17" s="198">
        <v>0</v>
      </c>
      <c r="E17" s="198"/>
      <c r="H17" s="196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E17" s="152"/>
      <c r="AF17" s="152"/>
      <c r="AG17" s="152"/>
      <c r="AH17" s="152"/>
      <c r="AM17" s="152"/>
      <c r="AU17" s="152"/>
      <c r="BG17" s="152"/>
    </row>
    <row r="18" spans="1:59" ht="24" customHeight="1">
      <c r="A18" s="76"/>
      <c r="B18" s="10">
        <v>7</v>
      </c>
      <c r="C18" s="12" t="s">
        <v>118</v>
      </c>
      <c r="D18" s="209">
        <v>-132000</v>
      </c>
      <c r="E18" s="198"/>
      <c r="H18" s="196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E18" s="152"/>
      <c r="AF18" s="152"/>
      <c r="AG18" s="152"/>
      <c r="AH18" s="152"/>
      <c r="AM18" s="152"/>
      <c r="AU18" s="152"/>
      <c r="BG18" s="152"/>
    </row>
    <row r="19" spans="1:59" ht="24" customHeight="1">
      <c r="A19" s="76"/>
      <c r="B19" s="10">
        <v>8</v>
      </c>
      <c r="C19" s="12" t="s">
        <v>127</v>
      </c>
      <c r="D19" s="198"/>
      <c r="E19" s="198"/>
      <c r="H19" s="196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E19" s="152"/>
      <c r="AF19" s="152"/>
      <c r="AG19" s="152"/>
      <c r="AH19" s="152"/>
      <c r="AM19" s="152"/>
      <c r="AU19" s="152"/>
      <c r="BG19" s="152"/>
    </row>
    <row r="20" spans="1:59" ht="24" customHeight="1">
      <c r="A20" s="76"/>
      <c r="B20" s="10">
        <v>9</v>
      </c>
      <c r="C20" s="12" t="s">
        <v>260</v>
      </c>
      <c r="D20" s="198"/>
      <c r="E20" s="198"/>
      <c r="H20" s="196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E20" s="152"/>
      <c r="AF20" s="152"/>
      <c r="AG20" s="152"/>
      <c r="AH20" s="152"/>
      <c r="AM20" s="152"/>
      <c r="AU20" s="152"/>
      <c r="BG20" s="152"/>
    </row>
    <row r="21" spans="2:59" s="199" customFormat="1" ht="24" customHeight="1">
      <c r="B21" s="10">
        <v>10</v>
      </c>
      <c r="C21" s="12" t="s">
        <v>221</v>
      </c>
      <c r="D21" s="168">
        <v>0</v>
      </c>
      <c r="E21" s="198"/>
      <c r="H21" s="200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E21" s="201"/>
      <c r="AF21" s="201"/>
      <c r="AG21" s="201"/>
      <c r="AH21" s="201"/>
      <c r="AM21" s="201"/>
      <c r="AU21" s="201"/>
      <c r="BG21" s="201"/>
    </row>
    <row r="22" spans="1:59" ht="24" customHeight="1">
      <c r="A22" s="76"/>
      <c r="B22" s="137" t="s">
        <v>1</v>
      </c>
      <c r="C22" s="138" t="s">
        <v>131</v>
      </c>
      <c r="D22" s="197">
        <f>SUM(D17:D21)</f>
        <v>-132000</v>
      </c>
      <c r="E22" s="197">
        <f>SUM(E17:E21)</f>
        <v>0</v>
      </c>
      <c r="H22" s="196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E22" s="152"/>
      <c r="AF22" s="152"/>
      <c r="AG22" s="152"/>
      <c r="AH22" s="152"/>
      <c r="AM22" s="152"/>
      <c r="AU22" s="152"/>
      <c r="BG22" s="152"/>
    </row>
    <row r="23" spans="2:59" s="67" customFormat="1" ht="24" customHeight="1">
      <c r="B23" s="9" t="s">
        <v>2</v>
      </c>
      <c r="C23" s="18" t="s">
        <v>128</v>
      </c>
      <c r="D23" s="198"/>
      <c r="E23" s="203"/>
      <c r="H23" s="202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E23" s="144"/>
      <c r="AF23" s="144"/>
      <c r="AG23" s="144"/>
      <c r="AH23" s="144"/>
      <c r="AM23" s="144"/>
      <c r="AU23" s="144"/>
      <c r="BG23" s="144"/>
    </row>
    <row r="24" spans="1:59" ht="24" customHeight="1">
      <c r="A24" s="76"/>
      <c r="B24" s="10">
        <v>11</v>
      </c>
      <c r="C24" s="12" t="s">
        <v>129</v>
      </c>
      <c r="D24" s="198">
        <v>0</v>
      </c>
      <c r="E24" s="203"/>
      <c r="H24" s="196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E24" s="152"/>
      <c r="AF24" s="152"/>
      <c r="AG24" s="152"/>
      <c r="AH24" s="152"/>
      <c r="AM24" s="152"/>
      <c r="AU24" s="152"/>
      <c r="BG24" s="152"/>
    </row>
    <row r="25" spans="1:59" ht="24" customHeight="1">
      <c r="A25" s="76"/>
      <c r="B25" s="10">
        <v>12</v>
      </c>
      <c r="C25" s="12" t="s">
        <v>119</v>
      </c>
      <c r="D25" s="198">
        <v>12889415</v>
      </c>
      <c r="E25" s="203">
        <v>266154</v>
      </c>
      <c r="H25" s="196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E25" s="152"/>
      <c r="AF25" s="152"/>
      <c r="AG25" s="152"/>
      <c r="AH25" s="152"/>
      <c r="AM25" s="152"/>
      <c r="AU25" s="152"/>
      <c r="BG25" s="152"/>
    </row>
    <row r="26" spans="1:59" ht="24" customHeight="1">
      <c r="A26" s="76"/>
      <c r="B26" s="10">
        <v>13</v>
      </c>
      <c r="C26" s="12" t="s">
        <v>120</v>
      </c>
      <c r="D26" s="198"/>
      <c r="E26" s="203"/>
      <c r="H26" s="196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E26" s="152"/>
      <c r="AF26" s="152"/>
      <c r="AG26" s="152"/>
      <c r="AH26" s="152"/>
      <c r="AM26" s="152"/>
      <c r="AU26" s="152"/>
      <c r="BG26" s="152"/>
    </row>
    <row r="27" spans="1:59" ht="24" customHeight="1">
      <c r="A27" s="76"/>
      <c r="B27" s="10">
        <v>14</v>
      </c>
      <c r="C27" s="12" t="s">
        <v>121</v>
      </c>
      <c r="D27" s="198"/>
      <c r="E27" s="203"/>
      <c r="H27" s="196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E27" s="152"/>
      <c r="AF27" s="152"/>
      <c r="AG27" s="152"/>
      <c r="AH27" s="152"/>
      <c r="AM27" s="152"/>
      <c r="AU27" s="152"/>
      <c r="BG27" s="152"/>
    </row>
    <row r="28" spans="1:59" ht="24" customHeight="1">
      <c r="A28" s="76"/>
      <c r="B28" s="137" t="s">
        <v>2</v>
      </c>
      <c r="C28" s="138" t="s">
        <v>132</v>
      </c>
      <c r="D28" s="197">
        <f>D24+D25+D26+D27</f>
        <v>12889415</v>
      </c>
      <c r="E28" s="204">
        <f>E27+E26+E25+E24+E23</f>
        <v>266154</v>
      </c>
      <c r="H28" s="196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E28" s="152"/>
      <c r="AF28" s="152"/>
      <c r="AG28" s="152"/>
      <c r="AH28" s="152"/>
      <c r="AM28" s="152"/>
      <c r="AU28" s="152"/>
      <c r="BG28" s="152"/>
    </row>
    <row r="29" spans="1:59" ht="24" customHeight="1">
      <c r="A29" s="76"/>
      <c r="B29" s="10"/>
      <c r="C29" s="12"/>
      <c r="D29" s="198"/>
      <c r="E29" s="203"/>
      <c r="H29" s="196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E29" s="152"/>
      <c r="AF29" s="152"/>
      <c r="AG29" s="152"/>
      <c r="AH29" s="152"/>
      <c r="AM29" s="152"/>
      <c r="AU29" s="152"/>
      <c r="BG29" s="152"/>
    </row>
    <row r="30" spans="1:59" ht="24" customHeight="1">
      <c r="A30" s="76"/>
      <c r="B30" s="137" t="s">
        <v>124</v>
      </c>
      <c r="C30" s="138" t="s">
        <v>130</v>
      </c>
      <c r="D30" s="197">
        <f>D14+D25+D22</f>
        <v>-1846</v>
      </c>
      <c r="E30" s="197">
        <v>-8718</v>
      </c>
      <c r="H30" s="196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E30" s="152"/>
      <c r="AF30" s="152"/>
      <c r="AG30" s="152"/>
      <c r="AH30" s="152"/>
      <c r="AM30" s="152"/>
      <c r="AU30" s="152"/>
      <c r="BG30" s="152"/>
    </row>
    <row r="31" spans="1:59" ht="24" customHeight="1">
      <c r="A31" s="76"/>
      <c r="B31" s="10" t="s">
        <v>125</v>
      </c>
      <c r="C31" s="12" t="s">
        <v>122</v>
      </c>
      <c r="D31" s="198">
        <v>3266</v>
      </c>
      <c r="E31" s="198">
        <v>11984</v>
      </c>
      <c r="H31" s="196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E31" s="152"/>
      <c r="AF31" s="152"/>
      <c r="AG31" s="152"/>
      <c r="AH31" s="152"/>
      <c r="AM31" s="152"/>
      <c r="AU31" s="152"/>
      <c r="BG31" s="152"/>
    </row>
    <row r="32" spans="2:59" s="205" customFormat="1" ht="24" customHeight="1">
      <c r="B32" s="137" t="s">
        <v>126</v>
      </c>
      <c r="C32" s="138" t="s">
        <v>133</v>
      </c>
      <c r="D32" s="197">
        <f>D30+D31</f>
        <v>1420</v>
      </c>
      <c r="E32" s="197">
        <f>E30+E31</f>
        <v>3266</v>
      </c>
      <c r="F32" s="76"/>
      <c r="G32" s="76"/>
      <c r="H32" s="206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E32" s="207"/>
      <c r="AF32" s="207"/>
      <c r="AG32" s="207"/>
      <c r="AH32" s="207"/>
      <c r="AM32" s="207"/>
      <c r="AU32" s="207"/>
      <c r="BG32" s="207"/>
    </row>
    <row r="33" spans="1:5" ht="24" customHeight="1">
      <c r="A33" s="76"/>
      <c r="C33" s="211"/>
      <c r="D33" s="212"/>
      <c r="E33" s="212"/>
    </row>
    <row r="34" spans="2:5" s="205" customFormat="1" ht="24" customHeight="1">
      <c r="B34" s="17"/>
      <c r="C34" s="211"/>
      <c r="D34" s="213">
        <f>D32-D33</f>
        <v>1420</v>
      </c>
      <c r="E34" s="213">
        <f>E32-E33</f>
        <v>3266</v>
      </c>
    </row>
  </sheetData>
  <sheetProtection/>
  <printOptions/>
  <pageMargins left="0" right="0" top="0" bottom="0" header="0.25" footer="0.2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H22" sqref="H22"/>
    </sheetView>
  </sheetViews>
  <sheetFormatPr defaultColWidth="17.7109375" defaultRowHeight="12.75"/>
  <cols>
    <col min="1" max="1" width="2.8515625" style="0" customWidth="1"/>
    <col min="2" max="2" width="33.7109375" style="0" customWidth="1"/>
    <col min="3" max="3" width="16.421875" style="0" customWidth="1"/>
    <col min="4" max="4" width="13.00390625" style="0" customWidth="1"/>
    <col min="5" max="5" width="15.140625" style="0" customWidth="1"/>
    <col min="6" max="6" width="18.00390625" style="0" customWidth="1"/>
    <col min="7" max="7" width="19.7109375" style="0" customWidth="1"/>
    <col min="8" max="8" width="14.7109375" style="0" customWidth="1"/>
  </cols>
  <sheetData>
    <row r="2" ht="15">
      <c r="B2" s="56"/>
    </row>
    <row r="3" ht="6.75" customHeight="1"/>
    <row r="4" spans="1:8" ht="25.5" customHeight="1">
      <c r="A4" s="362" t="s">
        <v>254</v>
      </c>
      <c r="B4" s="362"/>
      <c r="C4" s="362"/>
      <c r="D4" s="362"/>
      <c r="E4" s="362"/>
      <c r="F4" s="362"/>
      <c r="G4" s="362"/>
      <c r="H4" s="362"/>
    </row>
    <row r="5" ht="17.25" customHeight="1"/>
    <row r="6" spans="2:7" ht="12.75" customHeight="1">
      <c r="B6" s="57"/>
      <c r="G6" s="58"/>
    </row>
    <row r="7" ht="16.5" customHeight="1" thickBot="1"/>
    <row r="8" spans="1:8" s="229" customFormat="1" ht="24.75" customHeight="1" thickTop="1">
      <c r="A8" s="225"/>
      <c r="B8" s="226"/>
      <c r="C8" s="226" t="s">
        <v>44</v>
      </c>
      <c r="D8" s="226" t="s">
        <v>156</v>
      </c>
      <c r="E8" s="227" t="s">
        <v>157</v>
      </c>
      <c r="F8" s="227" t="s">
        <v>158</v>
      </c>
      <c r="G8" s="226" t="s">
        <v>159</v>
      </c>
      <c r="H8" s="228" t="s">
        <v>160</v>
      </c>
    </row>
    <row r="9" spans="1:8" s="232" customFormat="1" ht="30" customHeight="1">
      <c r="A9" s="214" t="s">
        <v>4</v>
      </c>
      <c r="B9" s="215" t="s">
        <v>240</v>
      </c>
      <c r="C9" s="233">
        <v>100000</v>
      </c>
      <c r="D9" s="233">
        <v>0</v>
      </c>
      <c r="E9" s="233">
        <v>0</v>
      </c>
      <c r="F9" s="233">
        <v>5000</v>
      </c>
      <c r="G9" s="233">
        <v>-1035447</v>
      </c>
      <c r="H9" s="231">
        <f>+C9+D9+E9+F9+G9</f>
        <v>-930447</v>
      </c>
    </row>
    <row r="10" spans="1:8" s="59" customFormat="1" ht="19.5" customHeight="1">
      <c r="A10" s="218" t="s">
        <v>161</v>
      </c>
      <c r="B10" s="219" t="s">
        <v>162</v>
      </c>
      <c r="C10" s="216"/>
      <c r="D10" s="216">
        <v>0</v>
      </c>
      <c r="E10" s="216">
        <v>0</v>
      </c>
      <c r="F10" s="216">
        <v>0</v>
      </c>
      <c r="G10" s="216">
        <v>0</v>
      </c>
      <c r="H10" s="217">
        <f aca="true" t="shared" si="0" ref="H10:H20">+C10+D10+E10+F10+G10</f>
        <v>0</v>
      </c>
    </row>
    <row r="11" spans="1:8" s="59" customFormat="1" ht="19.5" customHeight="1">
      <c r="A11" s="214" t="s">
        <v>163</v>
      </c>
      <c r="B11" s="215" t="s">
        <v>164</v>
      </c>
      <c r="C11" s="216"/>
      <c r="D11" s="216">
        <f>+D9+D10</f>
        <v>0</v>
      </c>
      <c r="E11" s="216">
        <f>+E9+E10</f>
        <v>0</v>
      </c>
      <c r="F11" s="216"/>
      <c r="G11" s="216"/>
      <c r="H11" s="217">
        <f t="shared" si="0"/>
        <v>0</v>
      </c>
    </row>
    <row r="12" spans="1:8" s="59" customFormat="1" ht="19.5" customHeight="1">
      <c r="A12" s="220">
        <v>1</v>
      </c>
      <c r="B12" s="221" t="s">
        <v>165</v>
      </c>
      <c r="C12" s="222">
        <v>0</v>
      </c>
      <c r="D12" s="222"/>
      <c r="E12" s="222"/>
      <c r="F12" s="222"/>
      <c r="G12" s="222"/>
      <c r="H12" s="217">
        <f t="shared" si="0"/>
        <v>0</v>
      </c>
    </row>
    <row r="13" spans="1:8" s="59" customFormat="1" ht="19.5" customHeight="1">
      <c r="A13" s="220">
        <v>2</v>
      </c>
      <c r="B13" s="221" t="s">
        <v>166</v>
      </c>
      <c r="C13" s="222"/>
      <c r="D13" s="222"/>
      <c r="E13" s="222"/>
      <c r="F13" s="222"/>
      <c r="G13" s="222"/>
      <c r="H13" s="217">
        <f t="shared" si="0"/>
        <v>0</v>
      </c>
    </row>
    <row r="14" spans="1:8" s="59" customFormat="1" ht="19.5" customHeight="1">
      <c r="A14" s="220">
        <v>3</v>
      </c>
      <c r="B14" s="221" t="s">
        <v>167</v>
      </c>
      <c r="C14" s="222"/>
      <c r="D14" s="222"/>
      <c r="E14" s="222"/>
      <c r="F14" s="222"/>
      <c r="G14" s="222"/>
      <c r="H14" s="217">
        <f t="shared" si="0"/>
        <v>0</v>
      </c>
    </row>
    <row r="15" spans="1:8" s="59" customFormat="1" ht="19.5" customHeight="1">
      <c r="A15" s="220">
        <v>4</v>
      </c>
      <c r="B15" s="221" t="s">
        <v>168</v>
      </c>
      <c r="C15" s="222"/>
      <c r="D15" s="222"/>
      <c r="E15" s="222"/>
      <c r="F15" s="222"/>
      <c r="G15" s="222"/>
      <c r="H15" s="217">
        <f t="shared" si="0"/>
        <v>0</v>
      </c>
    </row>
    <row r="16" spans="1:8" s="232" customFormat="1" ht="30" customHeight="1">
      <c r="A16" s="214" t="s">
        <v>1</v>
      </c>
      <c r="B16" s="215" t="s">
        <v>246</v>
      </c>
      <c r="C16" s="230">
        <v>100000</v>
      </c>
      <c r="D16" s="230">
        <f>+D11+D12+D13+D14+D15</f>
        <v>0</v>
      </c>
      <c r="E16" s="230">
        <f>+E11+E12+E13+E14+E15</f>
        <v>0</v>
      </c>
      <c r="F16" s="230">
        <v>5000</v>
      </c>
      <c r="G16" s="230">
        <v>-10150308</v>
      </c>
      <c r="H16" s="231">
        <f t="shared" si="0"/>
        <v>-10045308</v>
      </c>
    </row>
    <row r="17" spans="1:8" s="59" customFormat="1" ht="19.5" customHeight="1">
      <c r="A17" s="218">
        <v>1</v>
      </c>
      <c r="B17" s="221" t="s">
        <v>165</v>
      </c>
      <c r="C17" s="222"/>
      <c r="D17" s="222"/>
      <c r="E17" s="222"/>
      <c r="F17" s="222"/>
      <c r="G17" s="222"/>
      <c r="H17" s="217">
        <f t="shared" si="0"/>
        <v>0</v>
      </c>
    </row>
    <row r="18" spans="1:8" s="59" customFormat="1" ht="19.5" customHeight="1">
      <c r="A18" s="218">
        <v>2</v>
      </c>
      <c r="B18" s="221" t="s">
        <v>166</v>
      </c>
      <c r="C18" s="222"/>
      <c r="D18" s="222"/>
      <c r="E18" s="222"/>
      <c r="F18" s="222"/>
      <c r="G18" s="222"/>
      <c r="H18" s="217">
        <f t="shared" si="0"/>
        <v>0</v>
      </c>
    </row>
    <row r="19" spans="1:8" s="59" customFormat="1" ht="19.5" customHeight="1">
      <c r="A19" s="218">
        <v>3</v>
      </c>
      <c r="B19" s="221" t="s">
        <v>167</v>
      </c>
      <c r="C19" s="222"/>
      <c r="D19" s="222"/>
      <c r="E19" s="222"/>
      <c r="F19" s="222"/>
      <c r="G19" s="222"/>
      <c r="H19" s="217">
        <f t="shared" si="0"/>
        <v>0</v>
      </c>
    </row>
    <row r="20" spans="1:8" s="59" customFormat="1" ht="19.5" customHeight="1">
      <c r="A20" s="218">
        <v>4</v>
      </c>
      <c r="B20" s="221" t="s">
        <v>168</v>
      </c>
      <c r="C20" s="222"/>
      <c r="D20" s="222"/>
      <c r="E20" s="222"/>
      <c r="F20" s="222"/>
      <c r="G20" s="222"/>
      <c r="H20" s="217">
        <f t="shared" si="0"/>
        <v>0</v>
      </c>
    </row>
    <row r="21" spans="1:8" s="232" customFormat="1" ht="30" customHeight="1" thickBot="1">
      <c r="A21" s="223" t="s">
        <v>2</v>
      </c>
      <c r="B21" s="224" t="s">
        <v>255</v>
      </c>
      <c r="C21" s="326">
        <f>SUM(C16:C20)</f>
        <v>100000</v>
      </c>
      <c r="D21" s="326">
        <f>SUM(D16:D20)</f>
        <v>0</v>
      </c>
      <c r="E21" s="326">
        <f>SUM(E16:E20)</f>
        <v>0</v>
      </c>
      <c r="F21" s="326">
        <v>5000</v>
      </c>
      <c r="G21" s="326">
        <v>-16431668</v>
      </c>
      <c r="H21" s="327">
        <f>C21+F21+G21</f>
        <v>-16326668</v>
      </c>
    </row>
    <row r="22" ht="13.5" customHeight="1" thickTop="1"/>
    <row r="23" ht="13.5" customHeight="1"/>
    <row r="24" ht="13.5" customHeight="1">
      <c r="H24" s="184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/>
  <pageMargins left="0.25" right="0.25" top="0.75" bottom="0.7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7">
      <selection activeCell="H14" sqref="H14"/>
    </sheetView>
  </sheetViews>
  <sheetFormatPr defaultColWidth="9.140625" defaultRowHeight="12.75"/>
  <cols>
    <col min="1" max="1" width="9.140625" style="237" customWidth="1"/>
    <col min="2" max="2" width="27.8515625" style="237" customWidth="1"/>
    <col min="3" max="3" width="13.140625" style="237" customWidth="1"/>
    <col min="4" max="4" width="5.7109375" style="237" customWidth="1"/>
    <col min="5" max="5" width="7.57421875" style="237" customWidth="1"/>
    <col min="6" max="6" width="27.8515625" style="237" customWidth="1"/>
    <col min="7" max="7" width="11.57421875" style="237" customWidth="1"/>
    <col min="8" max="16384" width="9.140625" style="237" customWidth="1"/>
  </cols>
  <sheetData>
    <row r="2" spans="1:7" ht="15.75">
      <c r="A2" s="363" t="s">
        <v>210</v>
      </c>
      <c r="B2" s="363"/>
      <c r="C2" s="363"/>
      <c r="D2" s="363"/>
      <c r="E2" s="363"/>
      <c r="F2" s="363"/>
      <c r="G2" s="363"/>
    </row>
    <row r="3" spans="1:7" ht="15.75">
      <c r="A3" s="266"/>
      <c r="B3" s="266"/>
      <c r="C3" s="266"/>
      <c r="D3" s="266"/>
      <c r="E3" s="266"/>
      <c r="F3" s="266"/>
      <c r="G3" s="266"/>
    </row>
    <row r="4" spans="1:7" ht="12.75">
      <c r="A4" s="364" t="s">
        <v>225</v>
      </c>
      <c r="B4" s="364"/>
      <c r="C4" s="364"/>
      <c r="D4" s="239"/>
      <c r="E4" s="365" t="s">
        <v>226</v>
      </c>
      <c r="F4" s="365"/>
      <c r="G4" s="365"/>
    </row>
    <row r="5" spans="1:7" ht="12.75">
      <c r="A5" s="238"/>
      <c r="B5" s="238"/>
      <c r="C5" s="238"/>
      <c r="D5" s="239"/>
      <c r="E5" s="240"/>
      <c r="F5" s="240"/>
      <c r="G5" s="240"/>
    </row>
    <row r="6" spans="1:7" ht="12.75">
      <c r="A6" s="238"/>
      <c r="B6" s="238"/>
      <c r="C6" s="238"/>
      <c r="D6" s="239"/>
      <c r="E6" s="240"/>
      <c r="F6" s="240"/>
      <c r="G6" s="240"/>
    </row>
    <row r="7" spans="1:7" ht="12.75">
      <c r="A7" s="241"/>
      <c r="B7" s="242" t="s">
        <v>228</v>
      </c>
      <c r="C7" s="243"/>
      <c r="E7" s="241"/>
      <c r="F7" s="242" t="s">
        <v>228</v>
      </c>
      <c r="G7" s="243"/>
    </row>
    <row r="8" spans="1:7" ht="12.75">
      <c r="A8" s="250"/>
      <c r="B8" s="248"/>
      <c r="C8" s="265"/>
      <c r="E8" s="250"/>
      <c r="F8" s="248"/>
      <c r="G8" s="265"/>
    </row>
    <row r="9" spans="1:7" ht="12.75">
      <c r="A9" s="247" t="s">
        <v>229</v>
      </c>
      <c r="B9" s="248" t="s">
        <v>230</v>
      </c>
      <c r="C9" s="249" t="s">
        <v>231</v>
      </c>
      <c r="E9" s="247" t="s">
        <v>229</v>
      </c>
      <c r="F9" s="248" t="s">
        <v>230</v>
      </c>
      <c r="G9" s="249" t="s">
        <v>231</v>
      </c>
    </row>
    <row r="10" spans="1:7" ht="12.75">
      <c r="A10" s="319">
        <v>704</v>
      </c>
      <c r="B10" s="235" t="s">
        <v>272</v>
      </c>
      <c r="C10" s="236">
        <v>0</v>
      </c>
      <c r="E10" s="319">
        <v>704</v>
      </c>
      <c r="F10" s="235" t="s">
        <v>272</v>
      </c>
      <c r="G10" s="236">
        <v>0</v>
      </c>
    </row>
    <row r="11" spans="1:7" ht="12.75">
      <c r="A11" s="319"/>
      <c r="B11" s="235"/>
      <c r="C11" s="236"/>
      <c r="E11" s="234"/>
      <c r="F11" s="235"/>
      <c r="G11" s="236"/>
    </row>
    <row r="12" spans="1:7" ht="12.75">
      <c r="A12" s="234"/>
      <c r="B12" s="235"/>
      <c r="C12" s="236"/>
      <c r="E12" s="234"/>
      <c r="F12" s="235"/>
      <c r="G12" s="236"/>
    </row>
    <row r="13" spans="1:7" ht="12.75">
      <c r="A13" s="253"/>
      <c r="B13" s="254" t="s">
        <v>232</v>
      </c>
      <c r="C13" s="255">
        <f>SUM(C10:C12)</f>
        <v>0</v>
      </c>
      <c r="E13" s="253"/>
      <c r="F13" s="254" t="s">
        <v>232</v>
      </c>
      <c r="G13" s="255">
        <f>SUM(G10:G12)</f>
        <v>0</v>
      </c>
    </row>
    <row r="14" spans="2:7" ht="12.75">
      <c r="B14" s="245"/>
      <c r="C14" s="259"/>
      <c r="F14" s="245"/>
      <c r="G14" s="259"/>
    </row>
    <row r="15" spans="2:7" ht="12.75">
      <c r="B15" s="245"/>
      <c r="C15" s="259"/>
      <c r="F15" s="245"/>
      <c r="G15" s="259"/>
    </row>
    <row r="16" ht="12.75">
      <c r="G16" s="256"/>
    </row>
    <row r="17" spans="1:7" ht="12.75">
      <c r="A17" s="366" t="s">
        <v>227</v>
      </c>
      <c r="B17" s="367"/>
      <c r="C17" s="368"/>
      <c r="E17" s="369" t="s">
        <v>233</v>
      </c>
      <c r="F17" s="370"/>
      <c r="G17" s="371"/>
    </row>
    <row r="18" spans="1:7" ht="12.75">
      <c r="A18" s="268"/>
      <c r="B18" s="245"/>
      <c r="C18" s="269"/>
      <c r="E18" s="270"/>
      <c r="F18" s="248"/>
      <c r="G18" s="271"/>
    </row>
    <row r="19" spans="1:7" ht="12.75">
      <c r="A19" s="244" t="s">
        <v>229</v>
      </c>
      <c r="B19" s="245" t="s">
        <v>230</v>
      </c>
      <c r="C19" s="246" t="s">
        <v>231</v>
      </c>
      <c r="E19" s="247" t="s">
        <v>229</v>
      </c>
      <c r="F19" s="248" t="s">
        <v>230</v>
      </c>
      <c r="G19" s="249" t="s">
        <v>231</v>
      </c>
    </row>
    <row r="20" spans="1:7" ht="12.75">
      <c r="A20" s="319">
        <v>605</v>
      </c>
      <c r="B20" s="235" t="s">
        <v>267</v>
      </c>
      <c r="C20" s="236">
        <v>15303861</v>
      </c>
      <c r="E20" s="319">
        <v>605</v>
      </c>
      <c r="F20" s="235" t="s">
        <v>267</v>
      </c>
      <c r="G20" s="236">
        <v>15303861</v>
      </c>
    </row>
    <row r="21" spans="1:7" ht="12.75">
      <c r="A21" s="319"/>
      <c r="B21" s="235"/>
      <c r="C21" s="236"/>
      <c r="E21" s="319"/>
      <c r="F21" s="235"/>
      <c r="G21" s="236"/>
    </row>
    <row r="22" spans="1:7" ht="12.75">
      <c r="A22" s="319"/>
      <c r="B22" s="235"/>
      <c r="C22" s="236"/>
      <c r="D22" s="260"/>
      <c r="E22" s="319"/>
      <c r="F22" s="235"/>
      <c r="G22" s="236"/>
    </row>
    <row r="23" spans="1:7" ht="12.75">
      <c r="A23" s="319"/>
      <c r="B23" s="235"/>
      <c r="C23" s="236"/>
      <c r="E23" s="319"/>
      <c r="F23" s="235"/>
      <c r="G23" s="236"/>
    </row>
    <row r="24" spans="1:7" ht="12.75">
      <c r="A24" s="234"/>
      <c r="B24" s="235"/>
      <c r="C24" s="236"/>
      <c r="E24" s="40"/>
      <c r="F24" s="235"/>
      <c r="G24" s="236"/>
    </row>
    <row r="25" spans="1:7" ht="12.75">
      <c r="A25" s="234"/>
      <c r="B25" s="235"/>
      <c r="C25" s="236"/>
      <c r="E25" s="40"/>
      <c r="F25" s="41"/>
      <c r="G25" s="272"/>
    </row>
    <row r="26" spans="1:7" ht="12.75">
      <c r="A26" s="258"/>
      <c r="B26" s="254" t="s">
        <v>232</v>
      </c>
      <c r="C26" s="255">
        <f>SUM(C20:C25)</f>
        <v>15303861</v>
      </c>
      <c r="E26" s="253"/>
      <c r="F26" s="254" t="s">
        <v>232</v>
      </c>
      <c r="G26" s="255">
        <f>SUM(G20:G25)</f>
        <v>15303861</v>
      </c>
    </row>
    <row r="27" spans="1:7" ht="12.75">
      <c r="A27" s="252"/>
      <c r="B27" s="245"/>
      <c r="C27" s="259"/>
      <c r="F27" s="245"/>
      <c r="G27" s="259"/>
    </row>
    <row r="28" spans="1:7" ht="12.75">
      <c r="A28" s="252"/>
      <c r="B28" s="252"/>
      <c r="C28" s="267"/>
      <c r="F28" s="245"/>
      <c r="G28" s="259"/>
    </row>
    <row r="29" spans="1:7" ht="12.75">
      <c r="A29" s="366" t="s">
        <v>235</v>
      </c>
      <c r="B29" s="367"/>
      <c r="C29" s="368"/>
      <c r="E29" s="241"/>
      <c r="F29" s="242" t="s">
        <v>234</v>
      </c>
      <c r="G29" s="257"/>
    </row>
    <row r="30" spans="1:7" ht="12.75">
      <c r="A30" s="251"/>
      <c r="B30" s="264"/>
      <c r="C30" s="262"/>
      <c r="E30" s="250"/>
      <c r="G30" s="261"/>
    </row>
    <row r="31" spans="1:7" ht="12.75">
      <c r="A31" s="244" t="s">
        <v>229</v>
      </c>
      <c r="B31" s="245" t="s">
        <v>230</v>
      </c>
      <c r="C31" s="246" t="s">
        <v>231</v>
      </c>
      <c r="E31" s="244" t="s">
        <v>229</v>
      </c>
      <c r="F31" s="245" t="s">
        <v>230</v>
      </c>
      <c r="G31" s="246" t="s">
        <v>231</v>
      </c>
    </row>
    <row r="32" spans="1:7" ht="12.75">
      <c r="A32" s="244">
        <v>767</v>
      </c>
      <c r="B32" s="245" t="s">
        <v>268</v>
      </c>
      <c r="C32" s="338">
        <v>0.92</v>
      </c>
      <c r="E32" s="40">
        <v>641</v>
      </c>
      <c r="F32" s="180" t="s">
        <v>270</v>
      </c>
      <c r="G32" s="272">
        <v>960000</v>
      </c>
    </row>
    <row r="33" spans="1:7" ht="12.75">
      <c r="A33" s="337">
        <v>661</v>
      </c>
      <c r="B33" s="335" t="s">
        <v>269</v>
      </c>
      <c r="C33" s="336">
        <v>7488</v>
      </c>
      <c r="E33" s="40">
        <v>644</v>
      </c>
      <c r="F33" s="245" t="s">
        <v>271</v>
      </c>
      <c r="G33" s="272">
        <v>160320</v>
      </c>
    </row>
    <row r="34" spans="1:7" ht="12.75">
      <c r="A34" s="319"/>
      <c r="B34" s="235"/>
      <c r="C34" s="236"/>
      <c r="E34" s="40"/>
      <c r="F34" s="41"/>
      <c r="G34" s="272"/>
    </row>
    <row r="35" spans="5:7" ht="12.75">
      <c r="E35" s="40"/>
      <c r="F35" s="41"/>
      <c r="G35" s="272"/>
    </row>
    <row r="36" spans="1:7" ht="12.75">
      <c r="A36" s="258"/>
      <c r="B36" s="254" t="s">
        <v>232</v>
      </c>
      <c r="C36" s="263">
        <f>C33-C32</f>
        <v>7487.08</v>
      </c>
      <c r="E36" s="253"/>
      <c r="F36" s="254" t="s">
        <v>232</v>
      </c>
      <c r="G36" s="255">
        <f>SUM(G32:G35)</f>
        <v>1120320</v>
      </c>
    </row>
    <row r="38" spans="6:7" ht="12.75">
      <c r="F38" s="245"/>
      <c r="G38" s="259"/>
    </row>
    <row r="39" spans="1:6" ht="13.5">
      <c r="A39" s="321"/>
      <c r="B39" s="325"/>
      <c r="D39" s="322"/>
      <c r="F39" s="320"/>
    </row>
    <row r="41" spans="2:6" ht="12.75">
      <c r="B41" s="322"/>
      <c r="F41" s="320"/>
    </row>
    <row r="43" ht="12.75">
      <c r="F43" s="320"/>
    </row>
    <row r="44" ht="12.75">
      <c r="F44" s="320"/>
    </row>
    <row r="46" ht="12.75">
      <c r="F46" s="320"/>
    </row>
    <row r="47" ht="12.75">
      <c r="F47" s="320"/>
    </row>
  </sheetData>
  <sheetProtection/>
  <mergeCells count="6">
    <mergeCell ref="A2:G2"/>
    <mergeCell ref="A4:C4"/>
    <mergeCell ref="E4:G4"/>
    <mergeCell ref="A17:C17"/>
    <mergeCell ref="E17:G17"/>
    <mergeCell ref="A29:C29"/>
  </mergeCells>
  <printOptions/>
  <pageMargins left="0.25" right="0.2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20">
      <selection activeCell="I45" sqref="I45"/>
    </sheetView>
  </sheetViews>
  <sheetFormatPr defaultColWidth="4.7109375" defaultRowHeight="12.75"/>
  <cols>
    <col min="1" max="1" width="4.57421875" style="180" customWidth="1"/>
    <col min="2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8.140625" style="0" customWidth="1"/>
    <col min="11" max="11" width="2.140625" style="0" customWidth="1"/>
  </cols>
  <sheetData>
    <row r="2" spans="2:10" ht="12.75">
      <c r="B2" s="180"/>
      <c r="C2" s="180"/>
      <c r="D2" s="180"/>
      <c r="E2" s="180"/>
      <c r="F2" s="180"/>
      <c r="G2" s="180"/>
      <c r="H2" s="180"/>
      <c r="I2" s="180"/>
      <c r="J2" s="180"/>
    </row>
    <row r="3" spans="2:10" ht="12.75">
      <c r="B3" s="180"/>
      <c r="C3" s="180"/>
      <c r="D3" s="180"/>
      <c r="E3" s="180"/>
      <c r="F3" s="180"/>
      <c r="G3" s="180"/>
      <c r="H3" s="180"/>
      <c r="I3" s="180"/>
      <c r="J3" s="180"/>
    </row>
    <row r="4" spans="1:10" s="187" customFormat="1" ht="33" customHeight="1">
      <c r="A4" s="297"/>
      <c r="B4" s="298"/>
      <c r="C4" s="385" t="s">
        <v>210</v>
      </c>
      <c r="D4" s="385"/>
      <c r="E4" s="385"/>
      <c r="F4" s="385"/>
      <c r="G4" s="385"/>
      <c r="H4" s="385"/>
      <c r="I4" s="385"/>
      <c r="J4" s="299"/>
    </row>
    <row r="5" spans="1:10" s="188" customFormat="1" ht="12.75">
      <c r="A5" s="41"/>
      <c r="B5" s="40"/>
      <c r="C5" s="273" t="s">
        <v>211</v>
      </c>
      <c r="D5" s="274"/>
      <c r="E5" s="274"/>
      <c r="F5" s="274"/>
      <c r="G5" s="275"/>
      <c r="H5" s="275"/>
      <c r="I5" s="274"/>
      <c r="J5" s="300"/>
    </row>
    <row r="6" spans="1:10" s="188" customFormat="1" ht="12.75">
      <c r="A6" s="289"/>
      <c r="B6" s="301"/>
      <c r="C6" s="386" t="s">
        <v>212</v>
      </c>
      <c r="D6" s="387"/>
      <c r="E6" s="387"/>
      <c r="F6" s="387"/>
      <c r="G6" s="387"/>
      <c r="H6" s="387"/>
      <c r="I6" s="387"/>
      <c r="J6" s="292"/>
    </row>
    <row r="7" spans="1:10" s="188" customFormat="1" ht="12.75">
      <c r="A7" s="289"/>
      <c r="B7" s="301"/>
      <c r="C7" s="386" t="s">
        <v>213</v>
      </c>
      <c r="D7" s="387"/>
      <c r="E7" s="387"/>
      <c r="F7" s="387"/>
      <c r="G7" s="387"/>
      <c r="H7" s="387"/>
      <c r="I7" s="387"/>
      <c r="J7" s="388"/>
    </row>
    <row r="8" spans="1:10" s="188" customFormat="1" ht="12.75">
      <c r="A8" s="289"/>
      <c r="B8" s="291"/>
      <c r="C8" s="386" t="s">
        <v>214</v>
      </c>
      <c r="D8" s="387"/>
      <c r="E8" s="387"/>
      <c r="F8" s="387"/>
      <c r="G8" s="387"/>
      <c r="H8" s="387"/>
      <c r="I8" s="387"/>
      <c r="J8" s="388"/>
    </row>
    <row r="9" spans="1:10" s="188" customFormat="1" ht="12.75">
      <c r="A9" s="289"/>
      <c r="B9" s="301"/>
      <c r="C9" s="278"/>
      <c r="D9" s="277"/>
      <c r="E9" s="277" t="s">
        <v>215</v>
      </c>
      <c r="F9" s="277"/>
      <c r="G9" s="277"/>
      <c r="H9" s="277"/>
      <c r="I9" s="277"/>
      <c r="J9" s="283"/>
    </row>
    <row r="10" spans="1:10" s="188" customFormat="1" ht="12.75">
      <c r="A10" s="289"/>
      <c r="B10" s="302"/>
      <c r="C10" s="280"/>
      <c r="D10" s="279"/>
      <c r="E10" s="277" t="s">
        <v>216</v>
      </c>
      <c r="F10" s="277"/>
      <c r="G10" s="277"/>
      <c r="H10" s="277"/>
      <c r="I10" s="277"/>
      <c r="J10" s="283"/>
    </row>
    <row r="11" spans="1:10" s="188" customFormat="1" ht="12.75">
      <c r="A11" s="289"/>
      <c r="B11" s="301"/>
      <c r="C11" s="281"/>
      <c r="D11" s="282"/>
      <c r="E11" s="282" t="s">
        <v>217</v>
      </c>
      <c r="F11" s="282"/>
      <c r="G11" s="282"/>
      <c r="H11" s="282"/>
      <c r="I11" s="282"/>
      <c r="J11" s="303"/>
    </row>
    <row r="12" spans="1:10" ht="12.75">
      <c r="A12" s="289"/>
      <c r="B12" s="301"/>
      <c r="C12" s="277"/>
      <c r="D12" s="277"/>
      <c r="E12" s="277"/>
      <c r="F12" s="277"/>
      <c r="G12" s="277"/>
      <c r="H12" s="277"/>
      <c r="I12" s="277"/>
      <c r="J12" s="283"/>
    </row>
    <row r="13" spans="1:13" ht="12.75" customHeight="1">
      <c r="A13" s="289"/>
      <c r="B13" s="374" t="s">
        <v>261</v>
      </c>
      <c r="C13" s="375"/>
      <c r="D13" s="375"/>
      <c r="E13" s="375"/>
      <c r="F13" s="375"/>
      <c r="G13" s="375"/>
      <c r="H13" s="375"/>
      <c r="I13" s="375"/>
      <c r="J13" s="376"/>
      <c r="K13" s="182"/>
      <c r="L13" s="182"/>
      <c r="M13" s="182"/>
    </row>
    <row r="14" spans="1:13" ht="12.75" customHeight="1">
      <c r="A14" s="284"/>
      <c r="B14" s="377"/>
      <c r="C14" s="375"/>
      <c r="D14" s="375"/>
      <c r="E14" s="375"/>
      <c r="F14" s="375"/>
      <c r="G14" s="375"/>
      <c r="H14" s="375"/>
      <c r="I14" s="375"/>
      <c r="J14" s="376"/>
      <c r="K14" s="182"/>
      <c r="L14" s="182"/>
      <c r="M14" s="182"/>
    </row>
    <row r="15" spans="1:13" ht="12.75" customHeight="1">
      <c r="A15" s="284"/>
      <c r="B15" s="377"/>
      <c r="C15" s="375"/>
      <c r="D15" s="375"/>
      <c r="E15" s="375"/>
      <c r="F15" s="375"/>
      <c r="G15" s="375"/>
      <c r="H15" s="375"/>
      <c r="I15" s="375"/>
      <c r="J15" s="376"/>
      <c r="K15" s="182"/>
      <c r="L15" s="182"/>
      <c r="M15" s="182"/>
    </row>
    <row r="16" spans="1:13" ht="15" customHeight="1">
      <c r="A16" s="284"/>
      <c r="B16" s="377"/>
      <c r="C16" s="375"/>
      <c r="D16" s="375"/>
      <c r="E16" s="375"/>
      <c r="F16" s="375"/>
      <c r="G16" s="375"/>
      <c r="H16" s="375"/>
      <c r="I16" s="375"/>
      <c r="J16" s="376"/>
      <c r="K16" s="182"/>
      <c r="L16" s="182"/>
      <c r="M16" s="182"/>
    </row>
    <row r="17" spans="1:13" ht="15" customHeight="1">
      <c r="A17" s="284"/>
      <c r="B17" s="288"/>
      <c r="C17" s="285"/>
      <c r="D17" s="285"/>
      <c r="E17" s="285"/>
      <c r="F17" s="285"/>
      <c r="G17" s="285"/>
      <c r="H17" s="285"/>
      <c r="I17" s="285"/>
      <c r="J17" s="287"/>
      <c r="K17" s="182"/>
      <c r="L17" s="182"/>
      <c r="M17" s="182"/>
    </row>
    <row r="18" spans="1:13" ht="9" customHeight="1">
      <c r="A18" s="285"/>
      <c r="B18" s="288"/>
      <c r="C18" s="285"/>
      <c r="D18" s="285"/>
      <c r="E18" s="285"/>
      <c r="F18" s="285"/>
      <c r="G18" s="285"/>
      <c r="H18" s="285"/>
      <c r="I18" s="285"/>
      <c r="J18" s="287"/>
      <c r="K18" s="182"/>
      <c r="L18" s="182"/>
      <c r="M18" s="182"/>
    </row>
    <row r="19" spans="1:13" ht="48" customHeight="1">
      <c r="A19" s="289"/>
      <c r="B19" s="374" t="s">
        <v>273</v>
      </c>
      <c r="C19" s="378"/>
      <c r="D19" s="378"/>
      <c r="E19" s="378"/>
      <c r="F19" s="378"/>
      <c r="G19" s="378"/>
      <c r="H19" s="378"/>
      <c r="I19" s="378"/>
      <c r="J19" s="379"/>
      <c r="K19" s="182"/>
      <c r="L19" s="182"/>
      <c r="M19" s="182"/>
    </row>
    <row r="20" spans="1:13" ht="12.75" customHeight="1">
      <c r="A20" s="285"/>
      <c r="B20" s="374"/>
      <c r="C20" s="378"/>
      <c r="D20" s="378"/>
      <c r="E20" s="378"/>
      <c r="F20" s="378"/>
      <c r="G20" s="378"/>
      <c r="H20" s="378"/>
      <c r="I20" s="378"/>
      <c r="J20" s="379"/>
      <c r="K20" s="182"/>
      <c r="L20" s="182"/>
      <c r="M20" s="182"/>
    </row>
    <row r="21" spans="1:13" ht="12.75" customHeight="1">
      <c r="A21" s="285"/>
      <c r="B21" s="374"/>
      <c r="C21" s="378"/>
      <c r="D21" s="378"/>
      <c r="E21" s="378"/>
      <c r="F21" s="378"/>
      <c r="G21" s="378"/>
      <c r="H21" s="378"/>
      <c r="I21" s="378"/>
      <c r="J21" s="379"/>
      <c r="K21" s="182"/>
      <c r="L21" s="182"/>
      <c r="M21" s="182"/>
    </row>
    <row r="22" spans="1:13" ht="12.75" customHeight="1">
      <c r="A22" s="285"/>
      <c r="B22" s="374"/>
      <c r="C22" s="378"/>
      <c r="D22" s="378"/>
      <c r="E22" s="378"/>
      <c r="F22" s="378"/>
      <c r="G22" s="378"/>
      <c r="H22" s="378"/>
      <c r="I22" s="378"/>
      <c r="J22" s="379"/>
      <c r="K22" s="182"/>
      <c r="L22" s="182"/>
      <c r="M22" s="182"/>
    </row>
    <row r="23" spans="1:13" ht="12.75" customHeight="1">
      <c r="A23" s="285"/>
      <c r="B23" s="374"/>
      <c r="C23" s="378"/>
      <c r="D23" s="378"/>
      <c r="E23" s="378"/>
      <c r="F23" s="378"/>
      <c r="G23" s="378"/>
      <c r="H23" s="378"/>
      <c r="I23" s="378"/>
      <c r="J23" s="379"/>
      <c r="K23" s="182"/>
      <c r="L23" s="182"/>
      <c r="M23" s="182"/>
    </row>
    <row r="24" spans="1:10" ht="106.5" customHeight="1">
      <c r="A24" s="285"/>
      <c r="B24" s="374"/>
      <c r="C24" s="378"/>
      <c r="D24" s="378"/>
      <c r="E24" s="378"/>
      <c r="F24" s="378"/>
      <c r="G24" s="378"/>
      <c r="H24" s="378"/>
      <c r="I24" s="378"/>
      <c r="J24" s="379"/>
    </row>
    <row r="25" spans="1:10" ht="12" customHeight="1">
      <c r="A25" s="285"/>
      <c r="B25" s="390"/>
      <c r="C25" s="375"/>
      <c r="D25" s="375"/>
      <c r="E25" s="375"/>
      <c r="F25" s="375"/>
      <c r="G25" s="375"/>
      <c r="H25" s="375"/>
      <c r="I25" s="375"/>
      <c r="J25" s="376"/>
    </row>
    <row r="26" spans="1:10" ht="12.75" customHeight="1">
      <c r="A26" s="289"/>
      <c r="B26" s="377"/>
      <c r="C26" s="375"/>
      <c r="D26" s="375"/>
      <c r="E26" s="375"/>
      <c r="F26" s="375"/>
      <c r="G26" s="375"/>
      <c r="H26" s="375"/>
      <c r="I26" s="375"/>
      <c r="J26" s="376"/>
    </row>
    <row r="27" spans="2:10" ht="15" customHeight="1">
      <c r="B27" s="374"/>
      <c r="C27" s="375"/>
      <c r="D27" s="375"/>
      <c r="E27" s="375"/>
      <c r="F27" s="375"/>
      <c r="G27" s="375"/>
      <c r="H27" s="375"/>
      <c r="I27" s="375"/>
      <c r="J27" s="376"/>
    </row>
    <row r="28" spans="1:10" ht="12.75" customHeight="1">
      <c r="A28" s="293"/>
      <c r="B28" s="377"/>
      <c r="C28" s="375"/>
      <c r="D28" s="375"/>
      <c r="E28" s="375"/>
      <c r="F28" s="375"/>
      <c r="G28" s="375"/>
      <c r="H28" s="375"/>
      <c r="I28" s="375"/>
      <c r="J28" s="376"/>
    </row>
    <row r="29" spans="1:10" ht="12.75" customHeight="1">
      <c r="A29" s="293"/>
      <c r="B29" s="389"/>
      <c r="C29" s="375"/>
      <c r="D29" s="375"/>
      <c r="E29" s="375"/>
      <c r="F29" s="375"/>
      <c r="G29" s="375"/>
      <c r="H29" s="375"/>
      <c r="I29" s="375"/>
      <c r="J29" s="376"/>
    </row>
    <row r="30" spans="1:10" ht="12.75" customHeight="1">
      <c r="A30" s="289"/>
      <c r="B30" s="276"/>
      <c r="C30" s="289"/>
      <c r="D30" s="289"/>
      <c r="E30" s="289"/>
      <c r="F30" s="289"/>
      <c r="G30" s="289"/>
      <c r="H30" s="289"/>
      <c r="I30" s="289"/>
      <c r="J30" s="290"/>
    </row>
    <row r="31" spans="1:12" ht="25.5" customHeight="1">
      <c r="A31" s="289"/>
      <c r="B31" s="382"/>
      <c r="C31" s="383"/>
      <c r="D31" s="383"/>
      <c r="E31" s="383"/>
      <c r="F31" s="383"/>
      <c r="G31" s="383"/>
      <c r="H31" s="383"/>
      <c r="I31" s="383"/>
      <c r="J31" s="384"/>
      <c r="K31" s="285"/>
      <c r="L31" s="180"/>
    </row>
    <row r="32" spans="1:11" s="60" customFormat="1" ht="12.75" customHeight="1" hidden="1">
      <c r="A32" s="181"/>
      <c r="B32" s="294"/>
      <c r="C32" s="295"/>
      <c r="D32" s="295"/>
      <c r="E32" s="295"/>
      <c r="F32" s="295"/>
      <c r="G32" s="295"/>
      <c r="H32" s="295"/>
      <c r="I32" s="295"/>
      <c r="J32" s="296"/>
      <c r="K32" s="296"/>
    </row>
    <row r="33" spans="1:11" s="60" customFormat="1" ht="12.75" customHeight="1">
      <c r="A33" s="181"/>
      <c r="B33" s="288"/>
      <c r="C33" s="285"/>
      <c r="D33" s="285"/>
      <c r="E33" s="285"/>
      <c r="F33" s="285"/>
      <c r="G33" s="285"/>
      <c r="H33" s="285"/>
      <c r="I33" s="285"/>
      <c r="J33" s="287"/>
      <c r="K33" s="285"/>
    </row>
    <row r="34" spans="1:11" s="60" customFormat="1" ht="12.75" customHeight="1">
      <c r="A34" s="181"/>
      <c r="B34" s="288"/>
      <c r="C34" s="285"/>
      <c r="D34" s="285"/>
      <c r="E34" s="285"/>
      <c r="F34" s="285"/>
      <c r="G34" s="285"/>
      <c r="H34" s="285"/>
      <c r="I34" s="285"/>
      <c r="J34" s="287"/>
      <c r="K34" s="285"/>
    </row>
    <row r="35" spans="1:10" s="60" customFormat="1" ht="12.75">
      <c r="A35" s="181"/>
      <c r="B35" s="189"/>
      <c r="C35" s="181"/>
      <c r="D35" s="181"/>
      <c r="E35" s="181"/>
      <c r="F35" s="181"/>
      <c r="G35" s="181"/>
      <c r="H35" s="181"/>
      <c r="I35" s="181"/>
      <c r="J35" s="190"/>
    </row>
    <row r="36" spans="1:10" s="60" customFormat="1" ht="15.75">
      <c r="A36" s="65"/>
      <c r="B36" s="191"/>
      <c r="C36" s="305"/>
      <c r="D36" s="306"/>
      <c r="E36" s="306"/>
      <c r="F36" s="306"/>
      <c r="G36" s="306"/>
      <c r="H36" s="306"/>
      <c r="I36" s="307"/>
      <c r="J36" s="190"/>
    </row>
    <row r="37" spans="1:10" s="60" customFormat="1" ht="15">
      <c r="A37" s="44"/>
      <c r="B37" s="192"/>
      <c r="C37" s="308"/>
      <c r="D37" s="309" t="s">
        <v>218</v>
      </c>
      <c r="E37" s="309"/>
      <c r="F37" s="309"/>
      <c r="G37" s="309"/>
      <c r="H37" s="309"/>
      <c r="I37" s="331"/>
      <c r="J37" s="190"/>
    </row>
    <row r="38" spans="1:10" s="60" customFormat="1" ht="15">
      <c r="A38" s="44"/>
      <c r="B38" s="192"/>
      <c r="C38" s="308"/>
      <c r="D38" s="310"/>
      <c r="E38" s="310"/>
      <c r="F38" s="310"/>
      <c r="G38" s="310"/>
      <c r="H38" s="310"/>
      <c r="I38" s="311"/>
      <c r="J38" s="190"/>
    </row>
    <row r="39" spans="1:10" s="60" customFormat="1" ht="12.75">
      <c r="A39" s="181"/>
      <c r="B39" s="304"/>
      <c r="C39" s="380" t="s">
        <v>219</v>
      </c>
      <c r="D39" s="381"/>
      <c r="E39" s="381"/>
      <c r="F39" s="312"/>
      <c r="G39" s="286"/>
      <c r="H39" s="286"/>
      <c r="I39" s="313" t="s">
        <v>220</v>
      </c>
      <c r="J39" s="190"/>
    </row>
    <row r="40" spans="1:10" s="60" customFormat="1" ht="15">
      <c r="A40" s="181"/>
      <c r="B40" s="304"/>
      <c r="C40" s="380" t="s">
        <v>279</v>
      </c>
      <c r="D40" s="381"/>
      <c r="E40" s="381"/>
      <c r="F40" s="309"/>
      <c r="G40" s="309"/>
      <c r="H40" s="309"/>
      <c r="I40" s="313" t="s">
        <v>262</v>
      </c>
      <c r="J40" s="190"/>
    </row>
    <row r="41" spans="2:10" ht="15">
      <c r="B41" s="185"/>
      <c r="C41" s="314"/>
      <c r="D41" s="312"/>
      <c r="E41" s="310"/>
      <c r="F41" s="310"/>
      <c r="G41" s="372"/>
      <c r="H41" s="372"/>
      <c r="I41" s="373"/>
      <c r="J41" s="186"/>
    </row>
    <row r="42" spans="2:10" ht="12.75">
      <c r="B42" s="185"/>
      <c r="C42" s="315"/>
      <c r="D42" s="316"/>
      <c r="E42" s="316"/>
      <c r="F42" s="316"/>
      <c r="G42" s="316"/>
      <c r="H42" s="316"/>
      <c r="I42" s="317"/>
      <c r="J42" s="186"/>
    </row>
  </sheetData>
  <sheetProtection/>
  <mergeCells count="14">
    <mergeCell ref="C4:I4"/>
    <mergeCell ref="C6:I6"/>
    <mergeCell ref="C7:J7"/>
    <mergeCell ref="C8:J8"/>
    <mergeCell ref="B29:J29"/>
    <mergeCell ref="B25:J26"/>
    <mergeCell ref="G41:I41"/>
    <mergeCell ref="B13:J16"/>
    <mergeCell ref="B19:J24"/>
    <mergeCell ref="B27:J28"/>
    <mergeCell ref="C39:E39"/>
    <mergeCell ref="C40:E40"/>
    <mergeCell ref="B31:J31"/>
  </mergeCells>
  <printOptions/>
  <pageMargins left="0.25" right="0.2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Filanto</dc:creator>
  <cp:keywords/>
  <dc:description/>
  <cp:lastModifiedBy>user</cp:lastModifiedBy>
  <cp:lastPrinted>2013-03-25T10:55:05Z</cp:lastPrinted>
  <dcterms:created xsi:type="dcterms:W3CDTF">1998-11-21T10:12:38Z</dcterms:created>
  <dcterms:modified xsi:type="dcterms:W3CDTF">2013-03-25T11:00:12Z</dcterms:modified>
  <cp:category/>
  <cp:version/>
  <cp:contentType/>
  <cp:contentStatus/>
</cp:coreProperties>
</file>